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C:\Users\b003287\Desktop\01a_DK-til-EU\03a_PaMs-and-Projections-and-NatSys_15marUligeÅr\2025_Memo-Uploaded_14-15marts2025\"/>
    </mc:Choice>
  </mc:AlternateContent>
  <xr:revisionPtr revIDLastSave="0" documentId="13_ncr:1_{E9FFF5C8-9A63-4E8D-AC23-304F320C2550}" xr6:coauthVersionLast="36" xr6:coauthVersionMax="36" xr10:uidLastSave="{00000000-0000-0000-0000-000000000000}"/>
  <bookViews>
    <workbookView xWindow="0" yWindow="0" windowWidth="15530" windowHeight="8250" firstSheet="7" activeTab="8" xr2:uid="{00000000-000D-0000-FFFF-FFFF00000000}"/>
  </bookViews>
  <sheets>
    <sheet name="Annex I" sheetId="23" r:id="rId1"/>
    <sheet name="Annex II" sheetId="14" r:id="rId2"/>
    <sheet name="Annex III" sheetId="19" r:id="rId3"/>
    <sheet name="Annex IV" sheetId="13" r:id="rId4"/>
    <sheet name="Annex V" sheetId="1" r:id="rId5"/>
    <sheet name="Annex VI" sheetId="2" r:id="rId6"/>
    <sheet name="Annex VII" sheetId="3" r:id="rId7"/>
    <sheet name="Annex VIII" sheetId="4" r:id="rId8"/>
    <sheet name="Annex IX" sheetId="24" r:id="rId9"/>
    <sheet name="Annex X" sheetId="5" r:id="rId10"/>
    <sheet name="Annex XI" sheetId="6" r:id="rId11"/>
    <sheet name="Annex XII" sheetId="7" r:id="rId12"/>
    <sheet name="Annex XIII" sheetId="27" r:id="rId13"/>
    <sheet name="Annex XIV" sheetId="25" r:id="rId14"/>
    <sheet name="Annex XV" sheetId="20" r:id="rId15"/>
    <sheet name="Annex XVI" sheetId="15" r:id="rId16"/>
    <sheet name="Annex XVII" sheetId="16" r:id="rId17"/>
    <sheet name="Annex XVIII" sheetId="8" r:id="rId18"/>
    <sheet name="Annex XIX" sheetId="9" r:id="rId19"/>
    <sheet name="Annex XX" sheetId="10" r:id="rId20"/>
    <sheet name="Annex XXI" sheetId="11" r:id="rId21"/>
    <sheet name="Annex XXII" sheetId="21" r:id="rId22"/>
    <sheet name="Annex XXIII" sheetId="12" r:id="rId23"/>
    <sheet name="European Climate Law Recommenda" sheetId="26" r:id="rId24"/>
  </sheets>
  <externalReferences>
    <externalReference r:id="rId25"/>
    <externalReference r:id="rId26"/>
    <externalReference r:id="rId27"/>
    <externalReference r:id="rId28"/>
    <externalReference r:id="rId29"/>
    <externalReference r:id="rId30"/>
  </externalReferences>
  <definedNames>
    <definedName name="_xlnm._FilterDatabase" localSheetId="12" hidden="1">'Annex XIII'!$O$3:$P$44</definedName>
    <definedName name="_ftn1" localSheetId="0">'Annex I'!$B$9</definedName>
    <definedName name="_ftnref1" localSheetId="0">'Annex I'!$B$57</definedName>
    <definedName name="_Toc97931127" localSheetId="5">'Annex VI'!$B$142</definedName>
    <definedName name="_xlnm.Print_Area" localSheetId="8">'Annex IX'!$C$2:$AZ$177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3" i="27" l="1"/>
  <c r="C132" i="27"/>
  <c r="D89" i="27"/>
  <c r="M88" i="27"/>
  <c r="M78" i="27"/>
  <c r="M52" i="27"/>
  <c r="M51" i="27"/>
  <c r="M50" i="27"/>
  <c r="M49" i="27"/>
  <c r="M16" i="27"/>
  <c r="I16" i="27"/>
  <c r="H16" i="27"/>
  <c r="G16" i="27"/>
  <c r="F16" i="27"/>
  <c r="D16" i="27"/>
  <c r="M10" i="27"/>
  <c r="F10" i="27"/>
  <c r="E85" i="16" l="1"/>
  <c r="D4" i="16"/>
  <c r="D160" i="15" l="1"/>
  <c r="I130" i="15"/>
  <c r="H130" i="15"/>
  <c r="I124" i="15"/>
  <c r="H124" i="15"/>
  <c r="I118" i="15"/>
  <c r="H118" i="15"/>
  <c r="F114" i="15"/>
  <c r="E99" i="15"/>
  <c r="E4" i="15"/>
  <c r="E125" i="13" l="1"/>
  <c r="E79" i="13"/>
  <c r="D66" i="13"/>
  <c r="G52" i="13"/>
  <c r="G28" i="13"/>
  <c r="G10" i="13"/>
  <c r="G9" i="13"/>
  <c r="E4" i="13"/>
  <c r="E287" i="14" l="1"/>
  <c r="E206" i="14"/>
  <c r="D132" i="14"/>
  <c r="D86" i="14"/>
  <c r="D40" i="14"/>
  <c r="D4" i="14"/>
  <c r="I7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Kasper Sand Olsen</author>
  </authors>
  <commentList>
    <comment ref="H177" authorId="0" shapeId="0" xr:uid="{8DCF8926-4F5B-4005-8194-69E4DE52FD6B}">
      <text>
        <r>
          <rPr>
            <b/>
            <sz val="9"/>
            <color indexed="81"/>
            <rFont val="Tahoma"/>
            <family val="2"/>
          </rPr>
          <t>Kasper Sand Olsen:</t>
        </r>
        <r>
          <rPr>
            <sz val="9"/>
            <color indexed="81"/>
            <rFont val="Tahoma"/>
            <family val="2"/>
          </rPr>
          <t xml:space="preserve">
Inkluderede puljer: 
- Bygningspuljen (kun 2022)
- Energirenoveringspuljen og Varmepumpepuljen (kun 2023)  
- Fjernvarmepuljen og Skrotningsordningen (både 2022 og 2023)
- For 2022 bemærkes, at der ligeledes blev tildelt tilsagn for 68,7 mio. kr. (9,2 mio. eur.) via kommune-/regionspuljen, hvor staten har givet tilsagn om tilskud til energiforbedringstiltag (konvertering, klimaskærm, digitalisering) i kommunale og regionale bygninger.
Vigtige forbehold/anmærkninger:
- Beløbene er angivet i de pågældende års priser, dvs. 2022 i 2022-priser (og derfor ikke pl-reguleret)
- Beløbene angiver alene, hvad ENS har givet tilsagn til. Ved et tilsagn har modtageren en årrække (2-5 år typisk) til også at gennemføre tiltaget. De kan også vælge ikke at gennemføre tiltaget.
</t>
        </r>
      </text>
    </comment>
    <comment ref="H179" authorId="0" shapeId="0" xr:uid="{D1AA5176-50A5-4915-A53A-31005F72DAF9}">
      <text>
        <r>
          <rPr>
            <b/>
            <sz val="9"/>
            <color indexed="81"/>
            <rFont val="Tahoma"/>
            <family val="2"/>
          </rPr>
          <t>Kasper Sand Olsen:</t>
        </r>
        <r>
          <rPr>
            <sz val="9"/>
            <color indexed="81"/>
            <rFont val="Tahoma"/>
            <family val="2"/>
          </rPr>
          <t xml:space="preserve">
Mængden af privat finansiering relateret til øget energieffektivitet stammer fra bankernes tilsynsrapportering efter (EU) 575/2013 og består af taksonomi-alignerede aktiver relateret til husholdninger og lokale myndigheder (GAR), som enten er bygningsrenoveringslån, boligfinansiering eller stillet som sikkerhed i fast ejendom til beboelse, og ikke-taksonomi-aktiver (primært grønne obligationer), som enten er bygningsrenoveringslån til husholdninger eller stillet som sikkerhed i erhvervs- eller beboelsesejendom. Det er ikke muligt at angive mængden for 2022, da den første indberetning i henhold til (EU) 575/2013 var ved udgangen af 2023. Følgende områder er ikke inkluderet i mængden: Taksonomi-alignerede aktiver relateret til ikke-finansielle virksomheder (GAR), da det ikke er muligt at adskille lån med sikkerhed i erhvervsejendomme, ikke-taksonomi-lån og -forskud til ikke-finansielle virksomheder (BTAR) og taksonomi-alignerede aktiver i handelsbeholdningen (GAR, flow), da bankerne ikke var forpligtet til at rapportere for dette ved udgangen af 2023. De indberettede taksonomi-alignerede værdier relateret til fast ejendom omfatter aktiver, der er screenet i forhold til de tekniske screeningskriterier 7.4 (installation, vedligeholdelse og reparation af ladestationer til elektriske køretøjer i bygninger (og parkeringspladser i tilknytning til bygninger)) og 7.6 (installation, vedligeholdelse og reparation af teknologier til vedvarende energi), som ikke er direkte relateret til bygningers energieffektivitet, men som ikke kan trækkes fra de indberettede værdier.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Hannah Marczinkowski</author>
    <author>Anders Nielsen</author>
  </authors>
  <commentList>
    <comment ref="G41" authorId="0" shapeId="0" xr:uid="{97203875-C08B-4484-85C2-ED22A4FF93CB}">
      <text>
        <r>
          <rPr>
            <sz val="11"/>
            <color theme="1"/>
            <rFont val="Calibri"/>
            <family val="2"/>
            <scheme val="minor"/>
          </rPr>
          <t>Ingen dato eller 2035 efter TYNDP24-portefølje</t>
        </r>
      </text>
    </comment>
    <comment ref="J41" authorId="0" shapeId="0" xr:uid="{86913278-2AC7-4D7F-96EF-AC28F12FCCC2}">
      <text>
        <r>
          <rPr>
            <sz val="11"/>
            <color theme="1"/>
            <rFont val="Calibri"/>
            <family val="2"/>
            <scheme val="minor"/>
          </rPr>
          <t xml:space="preserve">Tekst fra 2022 t.o.: 
Forsyningssikkerhed: Mere handelskapacitet på tværs af grænser tillader mere handel med strøm, hvilket medfører at DK og NO er bedre i stand til at udnytte hinandens energiressourcer.
Internt energimarked: Projektet forbedrer interkonnektivitetsniveauet og medfører en mere omkostningseffekt allokering af energiressourcer.
</t>
        </r>
      </text>
    </comment>
    <comment ref="B43" authorId="0" shapeId="0" xr:uid="{0EEA8EE9-49D4-40FF-825F-37A152EB62AE}">
      <text>
        <r>
          <rPr>
            <sz val="11"/>
            <color theme="1"/>
            <rFont val="Calibri"/>
            <family val="2"/>
            <scheme val="minor"/>
          </rPr>
          <t>https://tyndp2022-project-platform.azurewebsites.net/projectsheets/transmission/183</t>
        </r>
      </text>
    </comment>
    <comment ref="B44" authorId="0" shapeId="0" xr:uid="{F6CC7572-5D89-4390-AE28-D4E281E8E503}">
      <text>
        <r>
          <rPr>
            <sz val="11"/>
            <color theme="1"/>
            <rFont val="Calibri"/>
            <family val="2"/>
            <scheme val="minor"/>
          </rPr>
          <t>Danish hub part of NSWPH in TYNDP24</t>
        </r>
      </text>
    </comment>
    <comment ref="G44" authorId="0" shapeId="0" xr:uid="{D33F60FF-ECB8-4C37-92C8-5113315B4F42}">
      <text>
        <r>
          <rPr>
            <sz val="11"/>
            <color theme="1"/>
            <rFont val="Calibri"/>
            <family val="2"/>
            <scheme val="minor"/>
          </rPr>
          <t>Ingen dato eller 2032 efter TYNDP24 (as foreseen by the project promoter)</t>
        </r>
      </text>
    </comment>
    <comment ref="B49" authorId="1" shapeId="0" xr:uid="{6A4D4431-6F98-4F01-BCA6-367FC1CA0972}">
      <text>
        <r>
          <rPr>
            <b/>
            <sz val="9"/>
            <color indexed="81"/>
            <rFont val="Tahoma"/>
            <family val="2"/>
          </rPr>
          <t>Anders Nielsen:</t>
        </r>
        <r>
          <rPr>
            <sz val="9"/>
            <color indexed="81"/>
            <rFont val="Tahoma"/>
            <family val="2"/>
          </rPr>
          <t xml:space="preserve">
Location chance to M/R Kongens Thisted</t>
        </r>
      </text>
    </comment>
    <comment ref="B50" authorId="1" shapeId="0" xr:uid="{7509DF49-8A9A-4137-97AE-B9A3CA57AA8E}">
      <text>
        <r>
          <rPr>
            <b/>
            <sz val="9"/>
            <color indexed="81"/>
            <rFont val="Tahoma"/>
            <family val="2"/>
          </rPr>
          <t xml:space="preserve">Anders Nielsen:
</t>
        </r>
        <r>
          <rPr>
            <sz val="9"/>
            <color indexed="81"/>
            <rFont val="Tahoma"/>
            <family val="2"/>
          </rPr>
          <t>M/R Herning not Herring</t>
        </r>
      </text>
    </comment>
    <comment ref="B51" authorId="1" shapeId="0" xr:uid="{5CFA6994-1911-407C-A8B9-80C17C756B76}">
      <text>
        <r>
          <rPr>
            <b/>
            <sz val="9"/>
            <color indexed="81"/>
            <rFont val="Tahoma"/>
            <family val="2"/>
          </rPr>
          <t>Anders Nielsen:</t>
        </r>
        <r>
          <rPr>
            <sz val="9"/>
            <color indexed="81"/>
            <rFont val="Tahoma"/>
            <family val="2"/>
          </rPr>
          <t xml:space="preserve">
M/R Nørskov not Dørskov</t>
        </r>
      </text>
    </comment>
    <comment ref="B54" authorId="1" shapeId="0" xr:uid="{F21E99B9-3379-477D-A1CE-277E7D923421}">
      <text>
        <r>
          <rPr>
            <b/>
            <sz val="9"/>
            <color indexed="81"/>
            <rFont val="Tahoma"/>
            <family val="2"/>
          </rPr>
          <t>Anders Nielsen:</t>
        </r>
        <r>
          <rPr>
            <sz val="9"/>
            <color indexed="81"/>
            <rFont val="Tahoma"/>
            <family val="2"/>
          </rPr>
          <t xml:space="preserve">
Move project to M/R Bellinge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Thomas Dahl</author>
  </authors>
  <commentList>
    <comment ref="D8" authorId="0" shapeId="0" xr:uid="{CCF529C3-00F5-4CD6-83AF-19B8054F836E}">
      <text>
        <r>
          <rPr>
            <b/>
            <sz val="9"/>
            <color indexed="81"/>
            <rFont val="Tahoma"/>
            <family val="2"/>
          </rPr>
          <t>Thomas Dahl:</t>
        </r>
        <r>
          <rPr>
            <sz val="9"/>
            <color indexed="81"/>
            <rFont val="Tahoma"/>
            <family val="2"/>
          </rPr>
          <t xml:space="preserve">
Notes below the table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Thomas Dahl</author>
  </authors>
  <commentList>
    <comment ref="E20" authorId="0" shapeId="0" xr:uid="{29660AC0-619C-4329-9F6C-501AB7656D75}">
      <text>
        <r>
          <rPr>
            <b/>
            <sz val="9"/>
            <color indexed="81"/>
            <rFont val="Tahoma"/>
            <family val="2"/>
          </rPr>
          <t>Thomas Dahl:</t>
        </r>
        <r>
          <rPr>
            <sz val="9"/>
            <color indexed="81"/>
            <rFont val="Tahoma"/>
            <family val="2"/>
          </rPr>
          <t xml:space="preserve">
Var ikke gul i skabelonen, men udfyldt af KOM på ReportENER.</t>
        </r>
      </text>
    </comment>
    <comment ref="F20" authorId="0" shapeId="0" xr:uid="{46E2F1EF-C897-48CB-80DF-9791912B22B7}">
      <text>
        <r>
          <rPr>
            <b/>
            <sz val="9"/>
            <color indexed="81"/>
            <rFont val="Tahoma"/>
            <family val="2"/>
          </rPr>
          <t>Thomas Dahl:</t>
        </r>
        <r>
          <rPr>
            <sz val="9"/>
            <color indexed="81"/>
            <rFont val="Tahoma"/>
            <family val="2"/>
          </rPr>
          <t xml:space="preserve">
Var ikke gul i skabelonen, men udfyldt af KOM på ReportENER.</t>
        </r>
      </text>
    </comment>
    <comment ref="F21" authorId="0" shapeId="0" xr:uid="{5730A652-363C-457C-9361-A0C7CD96AD79}">
      <text>
        <r>
          <rPr>
            <b/>
            <sz val="9"/>
            <color indexed="81"/>
            <rFont val="Tahoma"/>
            <family val="2"/>
          </rPr>
          <t>Thomas Dahl:</t>
        </r>
        <r>
          <rPr>
            <sz val="9"/>
            <color indexed="81"/>
            <rFont val="Tahoma"/>
            <family val="2"/>
          </rPr>
          <t xml:space="preserve">
Var ikke gul i skabelonen, men udfyldt af KOM på ReportENER.</t>
        </r>
      </text>
    </comment>
    <comment ref="F22" authorId="0" shapeId="0" xr:uid="{82FE5AFB-70E3-4A48-A08A-9F6D960378A5}">
      <text>
        <r>
          <rPr>
            <b/>
            <sz val="9"/>
            <color indexed="81"/>
            <rFont val="Tahoma"/>
            <family val="2"/>
          </rPr>
          <t>Thomas Dahl:</t>
        </r>
        <r>
          <rPr>
            <sz val="9"/>
            <color indexed="81"/>
            <rFont val="Tahoma"/>
            <family val="2"/>
          </rPr>
          <t xml:space="preserve">
Var ikke gul i skabelonen, men udfyldt af KOM på ReportENER.</t>
        </r>
      </text>
    </comment>
  </commentList>
</comments>
</file>

<file path=xl/sharedStrings.xml><?xml version="1.0" encoding="utf-8"?>
<sst xmlns="http://schemas.openxmlformats.org/spreadsheetml/2006/main" count="12659" uniqueCount="3149">
  <si>
    <t>Table 1 - Details about national objectives, targets and contributions</t>
  </si>
  <si>
    <t xml:space="preserve">Name of national target/ objective </t>
  </si>
  <si>
    <t>Description</t>
  </si>
  <si>
    <r>
      <t xml:space="preserve">Relevance to article 22 </t>
    </r>
    <r>
      <rPr>
        <vertAlign val="superscript"/>
        <sz val="12"/>
        <color theme="1"/>
        <rFont val="Times New Roman"/>
        <family val="1"/>
      </rPr>
      <t>(1)</t>
    </r>
  </si>
  <si>
    <t>Target year</t>
  </si>
  <si>
    <r>
      <t xml:space="preserve">Status </t>
    </r>
    <r>
      <rPr>
        <vertAlign val="superscript"/>
        <sz val="12"/>
        <color theme="1"/>
        <rFont val="Times New Roman"/>
        <family val="1"/>
      </rPr>
      <t>(2)</t>
    </r>
  </si>
  <si>
    <t xml:space="preserve">Policy which drove setting the </t>
  </si>
  <si>
    <t>Entity responsible for achieving the objective</t>
  </si>
  <si>
    <r>
      <t xml:space="preserve">Energy sources and fuels covered </t>
    </r>
    <r>
      <rPr>
        <vertAlign val="superscript"/>
        <sz val="12"/>
        <color theme="1"/>
        <rFont val="Times New Roman"/>
        <family val="1"/>
      </rPr>
      <t>(5)</t>
    </r>
  </si>
  <si>
    <t>objective (where relevant)</t>
  </si>
  <si>
    <r>
      <t xml:space="preserve">Union policy </t>
    </r>
    <r>
      <rPr>
        <vertAlign val="superscript"/>
        <sz val="12"/>
        <color theme="1"/>
        <rFont val="Times New Roman"/>
        <family val="1"/>
      </rPr>
      <t>(3) ​</t>
    </r>
  </si>
  <si>
    <t>National policy </t>
  </si>
  <si>
    <r>
      <t xml:space="preserve">(Legal reference) </t>
    </r>
    <r>
      <rPr>
        <vertAlign val="superscript"/>
        <sz val="12"/>
        <color theme="1"/>
        <rFont val="Times New Roman"/>
        <family val="1"/>
      </rPr>
      <t>(4)</t>
    </r>
  </si>
  <si>
    <t> M​</t>
  </si>
  <si>
    <t>M</t>
  </si>
  <si>
    <r>
      <t>M</t>
    </r>
    <r>
      <rPr>
        <vertAlign val="subscript"/>
        <sz val="12"/>
        <color theme="1"/>
        <rFont val="Times New Roman"/>
        <family val="1"/>
      </rPr>
      <t>iap</t>
    </r>
  </si>
  <si>
    <r>
      <t>M</t>
    </r>
    <r>
      <rPr>
        <vertAlign val="subscript"/>
        <sz val="12"/>
        <color theme="1"/>
        <rFont val="Times New Roman"/>
        <family val="1"/>
      </rPr>
      <t>iap</t>
    </r>
    <r>
      <rPr>
        <sz val="12"/>
        <color theme="1"/>
        <rFont val="Times New Roman"/>
        <family val="1"/>
      </rPr>
      <t xml:space="preserve"> </t>
    </r>
    <r>
      <rPr>
        <sz val="12"/>
        <color rgb="FF000000"/>
        <rFont val="Times New Roman"/>
        <family val="1"/>
      </rPr>
      <t>​ ​</t>
    </r>
  </si>
  <si>
    <r>
      <t> </t>
    </r>
    <r>
      <rPr>
        <sz val="12"/>
        <color theme="1"/>
        <rFont val="Times New Roman"/>
        <family val="1"/>
      </rPr>
      <t>M</t>
    </r>
    <r>
      <rPr>
        <vertAlign val="subscript"/>
        <sz val="12"/>
        <color theme="1"/>
        <rFont val="Times New Roman"/>
        <family val="1"/>
      </rPr>
      <t>iap</t>
    </r>
  </si>
  <si>
    <t>M ​</t>
  </si>
  <si>
    <t>National target / objective 1</t>
  </si>
  <si>
    <t>National target / objective 2</t>
  </si>
  <si>
    <t>National target / objective 3</t>
  </si>
  <si>
    <t>Add further rows, as needed</t>
  </si>
  <si>
    <t>Notes:</t>
  </si>
  <si>
    <r>
      <t>M = mandatory; M</t>
    </r>
    <r>
      <rPr>
        <vertAlign val="subscript"/>
        <sz val="9"/>
        <color theme="1"/>
        <rFont val="Times New Roman"/>
        <family val="1"/>
      </rPr>
      <t>iap</t>
    </r>
    <r>
      <rPr>
        <sz val="9"/>
        <color theme="1"/>
        <rFont val="Times New Roman"/>
        <family val="1"/>
      </rPr>
      <t xml:space="preserve"> = mandatory if applicable</t>
    </r>
  </si>
  <si>
    <t>(1) Member States shall select from the following objectives (additional objectives may be added and specified under ‘other’): diversification of energy sources and supply, reducing energy import dependency from third countries, development of the ability to cope with constrained or interrupted supply, flexibility of the national energy system, other.</t>
  </si>
  <si>
    <t xml:space="preserve">(2) Member States shall select from the following categories: planned; adopted; implemented; expired. </t>
  </si>
  <si>
    <t>(3) Member State shall select a policy/ policies from a list provided in the electronic version of the tabular format, or select other and specify the name of the Union policy.</t>
  </si>
  <si>
    <t>(4) National law or document defining the objective.</t>
  </si>
  <si>
    <r>
      <t>(5) Member States shall select from the following options (more than one option can be selected, additional energy sources and fuels may be added and specified under ‘other fuels’):</t>
    </r>
    <r>
      <rPr>
        <i/>
        <sz val="9"/>
        <color theme="1"/>
        <rFont val="Times New Roman"/>
        <family val="1"/>
      </rPr>
      <t xml:space="preserve"> </t>
    </r>
    <r>
      <rPr>
        <sz val="9"/>
        <color theme="1"/>
        <rFont val="Times New Roman"/>
        <family val="1"/>
      </rPr>
      <t>whole system, electricity, gas, petroleum products, nuclear, other fuels.</t>
    </r>
  </si>
  <si>
    <t>Table 2 - Progress towards implementation of quantifiable national objectives and targets</t>
  </si>
  <si>
    <t>Name of national target/ objective</t>
  </si>
  <si>
    <t>Indicator(s)</t>
  </si>
  <si>
    <t>Unit</t>
  </si>
  <si>
    <t>Category</t>
  </si>
  <si>
    <r>
      <t xml:space="preserve">Target value / Year </t>
    </r>
    <r>
      <rPr>
        <vertAlign val="superscript"/>
        <sz val="12"/>
        <color theme="1"/>
        <rFont val="Times New Roman"/>
        <family val="1"/>
      </rPr>
      <t>(3)</t>
    </r>
  </si>
  <si>
    <r>
      <t xml:space="preserve">Methodological notes </t>
    </r>
    <r>
      <rPr>
        <vertAlign val="superscript"/>
        <sz val="12"/>
        <color theme="1"/>
        <rFont val="Times New Roman"/>
        <family val="1"/>
      </rPr>
      <t>(4)</t>
    </r>
  </si>
  <si>
    <t>Year</t>
  </si>
  <si>
    <t>X-3</t>
  </si>
  <si>
    <r>
      <t>X</t>
    </r>
    <r>
      <rPr>
        <sz val="8"/>
        <color theme="1"/>
        <rFont val="Times New Roman"/>
        <family val="1"/>
      </rPr>
      <t> </t>
    </r>
    <r>
      <rPr>
        <sz val="12"/>
        <color theme="1"/>
        <rFont val="Times New Roman"/>
        <family val="1"/>
      </rPr>
      <t>-2</t>
    </r>
  </si>
  <si>
    <r>
      <t xml:space="preserve">X-1 </t>
    </r>
    <r>
      <rPr>
        <vertAlign val="superscript"/>
        <sz val="12"/>
        <color theme="1"/>
        <rFont val="Times New Roman"/>
        <family val="1"/>
      </rPr>
      <t>(2)</t>
    </r>
  </si>
  <si>
    <r>
      <t>M</t>
    </r>
    <r>
      <rPr>
        <vertAlign val="subscript"/>
        <sz val="12"/>
        <color rgb="FF000000"/>
        <rFont val="Times New Roman"/>
        <family val="1"/>
      </rPr>
      <t>iap</t>
    </r>
    <r>
      <rPr>
        <sz val="12"/>
        <color rgb="FF000000"/>
        <rFont val="Times New Roman"/>
        <family val="1"/>
      </rPr>
      <t> </t>
    </r>
  </si>
  <si>
    <r>
      <t>M</t>
    </r>
    <r>
      <rPr>
        <vertAlign val="subscript"/>
        <sz val="12"/>
        <color rgb="FF000000"/>
        <rFont val="Times New Roman"/>
        <family val="1"/>
      </rPr>
      <t>iap</t>
    </r>
    <r>
      <rPr>
        <sz val="12"/>
        <color rgb="FF000000"/>
        <rFont val="Times New Roman"/>
        <family val="1"/>
      </rPr>
      <t> ​</t>
    </r>
  </si>
  <si>
    <r>
      <t> ​M</t>
    </r>
    <r>
      <rPr>
        <vertAlign val="subscript"/>
        <sz val="12"/>
        <color rgb="FF000000"/>
        <rFont val="Times New Roman"/>
        <family val="1"/>
      </rPr>
      <t>iap</t>
    </r>
  </si>
  <si>
    <t>Overall objectives and targets</t>
  </si>
  <si>
    <t>Diversification of energy sources and supply</t>
  </si>
  <si>
    <t>Primary production</t>
  </si>
  <si>
    <t>TJ</t>
  </si>
  <si>
    <r>
      <t>Coal</t>
    </r>
    <r>
      <rPr>
        <sz val="8"/>
        <color rgb="FF000000"/>
        <rFont val="Calibri"/>
        <family val="2"/>
        <scheme val="minor"/>
      </rPr>
      <t> </t>
    </r>
  </si>
  <si>
    <t>Natural Gas</t>
  </si>
  <si>
    <t>Other fossil fuels and wastes</t>
  </si>
  <si>
    <t>Oil and petroleum products</t>
  </si>
  <si>
    <t>Renewables and biofuels</t>
  </si>
  <si>
    <t>Nuclear Heat</t>
  </si>
  <si>
    <r>
      <t xml:space="preserve">Imports </t>
    </r>
    <r>
      <rPr>
        <vertAlign val="superscript"/>
        <sz val="12"/>
        <color rgb="FF000000"/>
        <rFont val="Times New Roman"/>
        <family val="1"/>
      </rPr>
      <t>(1)</t>
    </r>
  </si>
  <si>
    <r>
      <t xml:space="preserve">Exports </t>
    </r>
    <r>
      <rPr>
        <vertAlign val="superscript"/>
        <sz val="12"/>
        <color rgb="FF000000"/>
        <rFont val="Times New Roman"/>
        <family val="1"/>
      </rPr>
      <t>(1)</t>
    </r>
  </si>
  <si>
    <t xml:space="preserve">Reducing energy import dependency from third countries </t>
  </si>
  <si>
    <r>
      <t xml:space="preserve">Energy dependence from third countries by fuel type </t>
    </r>
    <r>
      <rPr>
        <vertAlign val="superscript"/>
        <sz val="12"/>
        <color rgb="FF000000"/>
        <rFont val="Times New Roman"/>
        <family val="1"/>
      </rPr>
      <t>(5)</t>
    </r>
  </si>
  <si>
    <t xml:space="preserve">Percentage </t>
  </si>
  <si>
    <t>Overall</t>
  </si>
  <si>
    <t>By fuel</t>
  </si>
  <si>
    <r>
      <t>Coal</t>
    </r>
    <r>
      <rPr>
        <sz val="8"/>
        <color rgb="FF000000"/>
        <rFont val="Times New Roman"/>
        <family val="1"/>
      </rPr>
      <t> </t>
    </r>
  </si>
  <si>
    <t>Natural gas</t>
  </si>
  <si>
    <t>Combustible renewables (biofuels)</t>
  </si>
  <si>
    <t>Electricity and heat (including nuclear)</t>
  </si>
  <si>
    <r>
      <t xml:space="preserve">Development of the ability to cope with constrained or interrupted supply of an energy source </t>
    </r>
    <r>
      <rPr>
        <vertAlign val="superscript"/>
        <sz val="12"/>
        <color rgb="FF000000"/>
        <rFont val="Times New Roman"/>
        <family val="1"/>
      </rPr>
      <t>(6)</t>
    </r>
  </si>
  <si>
    <t>Resilience of the power system</t>
  </si>
  <si>
    <t>Hours</t>
  </si>
  <si>
    <r>
      <t xml:space="preserve">LOLE (Loss of load expectation) </t>
    </r>
    <r>
      <rPr>
        <vertAlign val="superscript"/>
        <sz val="12"/>
        <color rgb="FF000000"/>
        <rFont val="Times New Roman"/>
        <family val="1"/>
      </rPr>
      <t>(7)</t>
    </r>
  </si>
  <si>
    <t>MWh</t>
  </si>
  <si>
    <r>
      <t xml:space="preserve">EENS (expected energy not served) </t>
    </r>
    <r>
      <rPr>
        <vertAlign val="superscript"/>
        <sz val="12"/>
        <color rgb="FF000000"/>
        <rFont val="Times New Roman"/>
        <family val="1"/>
      </rPr>
      <t>(7)</t>
    </r>
  </si>
  <si>
    <t>Resilience of the gas system</t>
  </si>
  <si>
    <t>Percent</t>
  </si>
  <si>
    <r>
      <t>Result of the N-1 formula </t>
    </r>
    <r>
      <rPr>
        <vertAlign val="superscript"/>
        <sz val="12"/>
        <color rgb="FF000000"/>
        <rFont val="Times New Roman"/>
        <family val="1"/>
      </rPr>
      <t>(8)</t>
    </r>
  </si>
  <si>
    <t>Nationally set objectives and targets</t>
  </si>
  <si>
    <r>
      <t>National target / objective 1</t>
    </r>
    <r>
      <rPr>
        <sz val="8"/>
        <color rgb="FF000000"/>
        <rFont val="Times New Roman"/>
        <family val="1"/>
      </rPr>
      <t> </t>
    </r>
  </si>
  <si>
    <r>
      <t>Notation: X = reporting year; M</t>
    </r>
    <r>
      <rPr>
        <vertAlign val="subscript"/>
        <sz val="9"/>
        <color theme="1"/>
        <rFont val="Times New Roman"/>
        <family val="1"/>
      </rPr>
      <t>iap</t>
    </r>
    <r>
      <rPr>
        <sz val="9"/>
        <color theme="1"/>
        <rFont val="Times New Roman"/>
        <family val="1"/>
      </rPr>
      <t xml:space="preserve"> = mandatory if applicable</t>
    </r>
  </si>
  <si>
    <r>
      <t>(1)</t>
    </r>
    <r>
      <rPr>
        <sz val="9"/>
        <color theme="1"/>
        <rFont val="Times New Roman"/>
        <family val="1"/>
      </rPr>
      <t xml:space="preserve"> Total imports and exports across all fuels included in the energy balances. </t>
    </r>
  </si>
  <si>
    <r>
      <t>(2)</t>
    </r>
    <r>
      <rPr>
        <sz val="9"/>
        <color rgb="FF000000"/>
        <rFont val="Times New Roman"/>
        <family val="1"/>
      </rPr>
      <t xml:space="preserve"> For Year X-1, Member States shall report on reporting elements for which such assessment is available.</t>
    </r>
  </si>
  <si>
    <r>
      <t>(3)</t>
    </r>
    <r>
      <rPr>
        <sz val="9"/>
        <color theme="1"/>
        <rFont val="Times New Roman"/>
        <family val="1"/>
      </rPr>
      <t xml:space="preserve"> Member States to report the value of the target and the relevant year the target should be achieved, where quantified targets associated with the metrics are present. </t>
    </r>
  </si>
  <si>
    <r>
      <t>(4)</t>
    </r>
    <r>
      <rPr>
        <sz val="9"/>
        <color theme="1"/>
        <rFont val="Times New Roman"/>
        <family val="1"/>
      </rPr>
      <t xml:space="preserve"> Member States to provide further methodological information regarding the indicator. </t>
    </r>
  </si>
  <si>
    <r>
      <t>(5)</t>
    </r>
    <r>
      <rPr>
        <sz val="9"/>
        <color theme="1"/>
        <rFont val="Times New Roman"/>
        <family val="1"/>
      </rPr>
      <t xml:space="preserve"> Only imports from third countries (Non-EU members).</t>
    </r>
  </si>
  <si>
    <r>
      <t>(6)</t>
    </r>
    <r>
      <rPr>
        <sz val="9"/>
        <color theme="1"/>
        <rFont val="Times New Roman"/>
        <family val="1"/>
      </rPr>
      <t xml:space="preserve"> Member States should report data from the most recent adequacy assessment made for the relevant year. For example, they should report the LOLE for the year X-1 as estimated either in year X-1, X-2 or earlier. The year in which the resource adequacy assessment was performed should be reported under </t>
    </r>
    <r>
      <rPr>
        <i/>
        <sz val="9"/>
        <color theme="1"/>
        <rFont val="Times New Roman"/>
        <family val="1"/>
      </rPr>
      <t>Methodological notes</t>
    </r>
    <r>
      <rPr>
        <sz val="9"/>
        <color theme="1"/>
        <rFont val="Times New Roman"/>
        <family val="1"/>
      </rPr>
      <t>. See also footnote (5).</t>
    </r>
  </si>
  <si>
    <r>
      <t>(7)</t>
    </r>
    <r>
      <rPr>
        <sz val="9"/>
        <color theme="1"/>
        <rFont val="Times New Roman"/>
        <family val="1"/>
      </rPr>
      <t xml:space="preserve"> To be calculated in accordance with the requirements of Regulation (EU) 2019/941 of the European Parliament and of the Council of 5 June 2019 on risk-preparedness in the electricity sector and repealing Directive 2005/89/EC (OJ L 158, 14.6.2019, p. 1) and of Regulation (EU) 2019/943 of the European Parliament and of the Council of 5 June 2019 on the internal market for electricity (OJ L 158, 14.6.2019, p. 54). The specific methodology is set by the Agency for the Cooperation of Energy Regulators, in the Annex I of its decision on the Methodology for calculating the value of lost load, the cost of new entry, and the reliability standard.</t>
    </r>
  </si>
  <si>
    <r>
      <t>(8)</t>
    </r>
    <r>
      <rPr>
        <sz val="9"/>
        <color theme="1"/>
        <rFont val="Times New Roman"/>
        <family val="1"/>
      </rPr>
      <t xml:space="preserve"> To be calculated in accordance with the requirements of Annex II, Regulation (EU) 2017/1938 of the European Parliament and of the Council of 25 October 2017 concerning measures to safeguard the security of gas supply and repealing Regulation (EU) No 994/2010 (OJ L 280, 28.10.2017, p. 1). The N-1 rule calculates the technical capacity of the remaining infrastructure in case of disruption of the single largest gas infrastructure element, estimating whether this is able to satisfy gas needs equal to a day of exceptionally high demand that occurs with probability of once in 20 years.</t>
    </r>
  </si>
  <si>
    <t>Table 3 - Progress towards implementation of non-quantifiable national objectives and targets</t>
  </si>
  <si>
    <t>Indicator(s)/</t>
  </si>
  <si>
    <r>
      <t>Description of indicator/milestone</t>
    </r>
    <r>
      <rPr>
        <vertAlign val="superscript"/>
        <sz val="12"/>
        <color theme="1"/>
        <rFont val="Times New Roman"/>
        <family val="1"/>
      </rPr>
      <t>(1)</t>
    </r>
  </si>
  <si>
    <r>
      <t xml:space="preserve">Progress towards target / objective </t>
    </r>
    <r>
      <rPr>
        <vertAlign val="superscript"/>
        <sz val="12"/>
        <color theme="1"/>
        <rFont val="Times New Roman"/>
        <family val="1"/>
      </rPr>
      <t>(2)</t>
    </r>
  </si>
  <si>
    <r>
      <t xml:space="preserve">Details concerning the monitoring strategy </t>
    </r>
    <r>
      <rPr>
        <vertAlign val="superscript"/>
        <sz val="12"/>
        <color theme="1"/>
        <rFont val="Times New Roman"/>
        <family val="1"/>
      </rPr>
      <t>(3)</t>
    </r>
  </si>
  <si>
    <t>Reference to assessments and underpinning technical reports</t>
  </si>
  <si>
    <t>Milestone(s)</t>
  </si>
  <si>
    <r>
      <t> M</t>
    </r>
    <r>
      <rPr>
        <vertAlign val="subscript"/>
        <sz val="12"/>
        <color theme="1"/>
        <rFont val="Times New Roman"/>
        <family val="1"/>
      </rPr>
      <t>iap</t>
    </r>
  </si>
  <si>
    <t>M </t>
  </si>
  <si>
    <t>V</t>
  </si>
  <si>
    <t>V </t>
  </si>
  <si>
    <r>
      <t>M = mandatory; M</t>
    </r>
    <r>
      <rPr>
        <vertAlign val="subscript"/>
        <sz val="9"/>
        <color theme="1"/>
        <rFont val="Times New Roman"/>
        <family val="1"/>
      </rPr>
      <t>iap</t>
    </r>
    <r>
      <rPr>
        <sz val="9"/>
        <color theme="1"/>
        <rFont val="Times New Roman"/>
        <family val="1"/>
      </rPr>
      <t xml:space="preserve"> = mandatory if applicable; V = voluntary</t>
    </r>
  </si>
  <si>
    <r>
      <t>(1)</t>
    </r>
    <r>
      <rPr>
        <sz val="9"/>
        <color theme="1"/>
        <rFont val="Times New Roman"/>
        <family val="1"/>
      </rPr>
      <t xml:space="preserve"> Member States shall provide details on the indicators/milestone and why this has been chosen to present progress with the objective. </t>
    </r>
  </si>
  <si>
    <r>
      <t>(2)</t>
    </r>
    <r>
      <rPr>
        <sz val="9"/>
        <color theme="1"/>
        <rFont val="Times New Roman"/>
        <family val="1"/>
      </rPr>
      <t xml:space="preserve"> Member States shall provide qualitative information to summarise the current status of the indicator (for example whether it is on track, already achieved, missed, delayed, etc.).</t>
    </r>
  </si>
  <si>
    <r>
      <t>(3)</t>
    </r>
    <r>
      <rPr>
        <sz val="9"/>
        <color theme="1"/>
        <rFont val="Times New Roman"/>
        <family val="1"/>
      </rPr>
      <t xml:space="preserve"> Details about how the indicator is monitored, for example via a set of indicators, via an expert review, via a panel, via a specific methodology and so on.</t>
    </r>
  </si>
  <si>
    <t>Planlagt</t>
  </si>
  <si>
    <t>Energinet og netvirksomheder</t>
  </si>
  <si>
    <t xml:space="preserve">Planlægningsmål for elforsyningssikkerheden i DK, målt som det gennemsnitlige antal årlige afbrudsminutter for en dansk elforbruger. Målsætningen er 36 afbrudsminutter pr. år i 2034, heraf er 28 min. relateret til distributionsnettet,  5 min. til effekttilstrækkelighed, 1 min. til nettilstrækkelighed, 1 min. til robusthed og 0 min. til IT-sikkerhed. </t>
  </si>
  <si>
    <t>Mulighed for at håndtere anstrengt kapacitetssituation og blackouts</t>
  </si>
  <si>
    <t>Elektricitet</t>
  </si>
  <si>
    <t>N/A</t>
  </si>
  <si>
    <t>5 min årlige afbrydelser / 2034</t>
  </si>
  <si>
    <t xml:space="preserve">De 5 min. kan ikke umiddelbart sammenlignes med hverken EENS eller LOLE. </t>
  </si>
  <si>
    <t>Beregningen af N-1 formularen skal udmunde i et resultat over 100 pct. Resultatet for 2025 er 332 pct.</t>
  </si>
  <si>
    <t>LBK nr 1248 af 24/10/2023 § 27 og BEK nr. 1358 af 24/11/2023 §47, stk. 5</t>
  </si>
  <si>
    <t>Table 1 - Progress towards national objectives relating to electricity interconnectivity</t>
  </si>
  <si>
    <t>Target value in 2030</t>
  </si>
  <si>
    <t>X-2</t>
  </si>
  <si>
    <t>Nominal transmission capacity to installed generation capacity</t>
  </si>
  <si>
    <t>%</t>
  </si>
  <si>
    <t>Intet mål</t>
  </si>
  <si>
    <t>Nominal transmission capacity to peak load</t>
  </si>
  <si>
    <t>Nominal transmission capacity to installed renewable generation capacity</t>
  </si>
  <si>
    <r>
      <t xml:space="preserve">Average or absolute hourly price differentials for day-ahead markets (separately for every intra-EU border) </t>
    </r>
    <r>
      <rPr>
        <vertAlign val="superscript"/>
        <sz val="12"/>
        <color theme="1"/>
        <rFont val="Times New Roman"/>
        <family val="1"/>
      </rPr>
      <t>(1)</t>
    </r>
  </si>
  <si>
    <t>EUR/MWh</t>
  </si>
  <si>
    <t>DK1 - DK2</t>
  </si>
  <si>
    <t>8.88</t>
  </si>
  <si>
    <t>5.58</t>
  </si>
  <si>
    <t>DK1 - NO2</t>
  </si>
  <si>
    <t>7.75</t>
  </si>
  <si>
    <t>7.4</t>
  </si>
  <si>
    <t>DK1 - SE3</t>
  </si>
  <si>
    <t>89.83</t>
  </si>
  <si>
    <t>35.15</t>
  </si>
  <si>
    <t>DK1 - DE</t>
  </si>
  <si>
    <t>-37.91</t>
  </si>
  <si>
    <t>-8.35</t>
  </si>
  <si>
    <t>DK1 - NL</t>
  </si>
  <si>
    <t>-22.89</t>
  </si>
  <si>
    <t>-8.99</t>
  </si>
  <si>
    <t>DK2 - SE4</t>
  </si>
  <si>
    <t>58.05</t>
  </si>
  <si>
    <t>16.38</t>
  </si>
  <si>
    <t>DK2 - DE</t>
  </si>
  <si>
    <t>46.79</t>
  </si>
  <si>
    <t>13.93</t>
  </si>
  <si>
    <r>
      <t>Notation: X = reporting year; M = mandatory; M</t>
    </r>
    <r>
      <rPr>
        <vertAlign val="subscript"/>
        <sz val="9"/>
        <color theme="1"/>
        <rFont val="Times New Roman"/>
        <family val="1"/>
      </rPr>
      <t>iap</t>
    </r>
    <r>
      <rPr>
        <sz val="9"/>
        <color theme="1"/>
        <rFont val="Times New Roman"/>
        <family val="1"/>
      </rPr>
      <t xml:space="preserve"> = mandatory if applicable</t>
    </r>
  </si>
  <si>
    <r>
      <t xml:space="preserve">(1) </t>
    </r>
    <r>
      <rPr>
        <sz val="9"/>
        <color theme="1"/>
        <rFont val="Times New Roman"/>
        <family val="1"/>
      </rPr>
      <t>The price differentials of day-ahead markets calculated and published by Agency for the Cooperation of Energy Regulators (ACER) in the annual Market Monitoring Report may be used.</t>
    </r>
  </si>
  <si>
    <t>Table 2 - Information on transmission Projects of Common Interest</t>
  </si>
  <si>
    <t>Please report any important developments on PCI projects compared to the last PCI Monitoring Report that might have an impact on the objectives and targets set in the national energy and climate plan.</t>
  </si>
  <si>
    <t>Notation: M = mandatory</t>
  </si>
  <si>
    <t>Table 3 - Information on other main infrastructure projects</t>
  </si>
  <si>
    <t>Project description</t>
  </si>
  <si>
    <t>Project implementation</t>
  </si>
  <si>
    <r>
      <t xml:space="preserve">Project name </t>
    </r>
    <r>
      <rPr>
        <vertAlign val="superscript"/>
        <sz val="12"/>
        <color theme="1"/>
        <rFont val="Times New Roman"/>
        <family val="1"/>
      </rPr>
      <t>(1)</t>
    </r>
  </si>
  <si>
    <t>TYNDP ID</t>
  </si>
  <si>
    <r>
      <t xml:space="preserve">Energy carrier </t>
    </r>
    <r>
      <rPr>
        <vertAlign val="superscript"/>
        <sz val="12"/>
        <color theme="1"/>
        <rFont val="Times New Roman"/>
        <family val="1"/>
      </rPr>
      <t>(2)</t>
    </r>
  </si>
  <si>
    <r>
      <t xml:space="preserve">Project type </t>
    </r>
    <r>
      <rPr>
        <vertAlign val="superscript"/>
        <sz val="12"/>
        <color theme="1"/>
        <rFont val="Times New Roman"/>
        <family val="1"/>
      </rPr>
      <t>(3)</t>
    </r>
  </si>
  <si>
    <t>Planned year of commissioning</t>
  </si>
  <si>
    <t>Transmission capacity</t>
  </si>
  <si>
    <r>
      <t xml:space="preserve">Description of how the project will contribute to achieving the planned thresholds reported under Article 23(1)(a) </t>
    </r>
    <r>
      <rPr>
        <vertAlign val="superscript"/>
        <sz val="12"/>
        <color theme="1"/>
        <rFont val="Times New Roman"/>
        <family val="1"/>
      </rPr>
      <t>(2)</t>
    </r>
  </si>
  <si>
    <t>Description of how the project will contribute to the Energy Union dimensions</t>
  </si>
  <si>
    <t>Project status</t>
  </si>
  <si>
    <t>Description of progress</t>
  </si>
  <si>
    <t>Implementation delay</t>
  </si>
  <si>
    <t>Rescheduling</t>
  </si>
  <si>
    <t>Reason for delays in implementation or for rescheduling of the project plan</t>
  </si>
  <si>
    <t>(MW for electricity</t>
  </si>
  <si>
    <t>(years)</t>
  </si>
  <si>
    <t>GWh/d for natural gas, hydrogen and other gases/liquids)</t>
  </si>
  <si>
    <t>Reinvestment of Skagerrak 1 and 2</t>
  </si>
  <si>
    <t>Interkonnector</t>
  </si>
  <si>
    <t>Reinvestering og renovation af DK-NO interkonnektoren Skagerrak</t>
  </si>
  <si>
    <t>Ingen dato</t>
  </si>
  <si>
    <t>Skagerrak 1 = 250 MW
Skarerrak 2 = 250 MW</t>
  </si>
  <si>
    <t>DK har ikke noget mål for "electricity interconnectivity"</t>
  </si>
  <si>
    <t>Øget handelskapacitet mellem DK og NO medfører bedre forsyningssikkerhed, markedsintegration og transmission af vedvarende energi. </t>
  </si>
  <si>
    <t>Under overvejelse</t>
  </si>
  <si>
    <t>Interkonnektorer er i slutningen af deres levetid og på nuværende tidspunkt finder der overvejelser sted mellem relevante TSO’er, som arbejder på projektet.</t>
  </si>
  <si>
    <t>-</t>
  </si>
  <si>
    <t>Upgrade to Konti-Skan</t>
  </si>
  <si>
    <t>Reinvestering og renovation af DK1-SE3, som øger transmissions-kapaciteten med 700 MW.</t>
  </si>
  <si>
    <t>700 MW</t>
  </si>
  <si>
    <t>Øget handelskapacitet mellem DK1 og SE3 medfører bedre forsyningssikkerhed, markedsintegration og transmission af vedvarende energi. </t>
  </si>
  <si>
    <t>I planlægningsfasen</t>
  </si>
  <si>
    <t>Interkonnektorer er i slutningen af deres levetid og på nuværende tidspunkt er reinvestering under planlægning mellem relevante TSO’er. Søgt om PCI-status i 11/24.</t>
  </si>
  <si>
    <t>DKW-DE, Westcoast (not resubmitted to TYNDP 2024 due to being close to be comissioned)</t>
  </si>
  <si>
    <t>183 (2022)</t>
  </si>
  <si>
    <t xml:space="preserve">Forøgelse af overførselskapaciteten mellem Danmark og Tyskland. </t>
  </si>
  <si>
    <t>1000 MW</t>
  </si>
  <si>
    <t>Øget handelskapacitet mellem DK1 og DE medfører bedre forsyningssikkerhed, markedsintegration og transmission af vedvarende energi. </t>
  </si>
  <si>
    <t>Under konstruktion</t>
  </si>
  <si>
    <t>Forbindelsen idriftsættes etapevis fra 2Q25 og sidste delstrækning ventes i drift 3Q26.</t>
  </si>
  <si>
    <t>Mindre forsinkelser pga. koordination mellem DK og DE</t>
  </si>
  <si>
    <t>Danish Energy Island North Sea</t>
  </si>
  <si>
    <t>Ingen ID/TYNDP</t>
  </si>
  <si>
    <t>Energy hub</t>
  </si>
  <si>
    <t xml:space="preserve">Dansk energiø, som undersøgt i NSWPH-projektet og som forbinder Triton Link, Hybridinterkonnektot Danmark-Tyskland og evt. andre offshore projekter. </t>
  </si>
  <si>
    <t>Interconnections 
Danish hub to DKW: 2 GW, 
Danish hub to Dutch hub: 2GW, 
Danish hub to German hub: 2 GW (see hybrid interconnector Denmark-Germany)</t>
  </si>
  <si>
    <t>Øget handelskapacitet mellem DK1, DE og NL medfører bedre forsyningssikkerhed, markedsintegration og transmission af vedvarende energi. </t>
  </si>
  <si>
    <t>Projekt er baseret på NSWPH, men fortsætter uafhængig. </t>
  </si>
  <si>
    <t>Hybrid Interconnector Denmark-Germany</t>
  </si>
  <si>
    <t>Interkonnektor mellem den Danske Energiø i Nordsøen og Tysk offshore infrastruktur, som forbinder havvind produktion i både Denmark og Tyskland.</t>
  </si>
  <si>
    <t>2 GW</t>
  </si>
  <si>
    <t>TSO'erne arbejder på at modne projektet.</t>
  </si>
  <si>
    <t>Hybrid interconnector Norway-Sørvest F Windfarm-Continent (DK, DE or BE)</t>
  </si>
  <si>
    <t>Interkonnektor mulighed mellem Norsk havvind område og et land i Nordsøen: Danmark, Tyskland eller Belgien.</t>
  </si>
  <si>
    <t>1400-2000 MW</t>
  </si>
  <si>
    <t>Øget handelskapacitet mellem DK1 og NO2 medfører bedre forsyningssikkerhed, markedsintegration og transmission af vedvarende energi. </t>
  </si>
  <si>
    <t>Den norske TSO arbejder på samarbejdsaftaler med DK, DE og/eller BE</t>
  </si>
  <si>
    <t>Øresundforbindelserne</t>
  </si>
  <si>
    <t>Reinvestering og renovation of DK-SE</t>
  </si>
  <si>
    <t>400 kV = 1000 MW
132 kV = 550/950 MW</t>
  </si>
  <si>
    <t>Øget handelskapacitet mellem DK2 og SE4 medfører bedre forsyningssikkerhed, markedsintegration og transmission af vedvarende energi. </t>
  </si>
  <si>
    <t>Den dansk-ejede del af 400 kV kablet er under reinvestering og forventes idriftsat nov. 2026. 132kV kablerne er udskiftet i 2018. </t>
  </si>
  <si>
    <t>Jysk brintbackbone</t>
  </si>
  <si>
    <t>Intet ID</t>
  </si>
  <si>
    <t>Brint</t>
  </si>
  <si>
    <t>Grænseoverskridende rørbunden brintinfrastruktur</t>
  </si>
  <si>
    <t xml:space="preserve">Forventet etablering af et brintrør fra Esbjerg til den tyske grænse. </t>
  </si>
  <si>
    <t xml:space="preserve">Expected capacity 3 GW / 72GWh/d </t>
  </si>
  <si>
    <t>Ingen effekt, da det ikke relaterer sig til elektricitets interkonnektivitet</t>
  </si>
  <si>
    <t xml:space="preserve">
Forsyningssikkerhed: Brintrøret vil føre brint fra Danmark til Tyskland. Øget handelskapaciteten mellem DK og DE, hvilket medfører, at EU bliver mindre afhængige af energiimport. 
Dekarbonisering: Grænseoverskridende brintinfrastruktur tillader produktion af brint og grønne brændstoffer både tæt på og langt fra forbrugesstedet. Brintinfrastruktur forbedrer således muligheden for at erstatte fossile brændsler med grønne brændsler. 
</t>
  </si>
  <si>
    <t>Energinet er i gang med at modne projektet. Energinet forventes at indsende ansøgning i Q2 2025</t>
  </si>
  <si>
    <t>Naturgas</t>
  </si>
  <si>
    <t>M/R station</t>
  </si>
  <si>
    <t>Station til transport af gas produceret nord for Aalborg sydpå til reverse flow-stationer i regionen.</t>
  </si>
  <si>
    <t>No reverse flow</t>
  </si>
  <si>
    <t>Afventer byggetillaldese</t>
  </si>
  <si>
    <t>Jordanskaffelse afsluttet, afventer udbud og byggetilladelse.</t>
  </si>
  <si>
    <t>3 
(Færdiggjort i 2027)</t>
  </si>
  <si>
    <t>Reverse flow station</t>
  </si>
  <si>
    <t>Station til reverse flow til akkomodering af biometanproduktion</t>
  </si>
  <si>
    <t>6,4 GWh/d</t>
  </si>
  <si>
    <t>Ved at implementere reverse flow kan den grønne gasproduktion bidrage til et stort europæisk fællesskab frem for et enkelt distributionsnetværk</t>
  </si>
  <si>
    <t>Ny byggetilladelse nødvendig</t>
  </si>
  <si>
    <t>En del af større udbud for de mest presserende installationer. Jordanskaffelse afsluttet.</t>
  </si>
  <si>
    <t>3
(Færdiggjort i 2028)</t>
  </si>
  <si>
    <t>Revideret efterspørgsel efter reverse flow i området – investering flyttet til 2028.</t>
  </si>
  <si>
    <t>2,3 GWh/d</t>
  </si>
  <si>
    <t>Nedsat prioriteringsstatus på grund af lavere biometanproduktion.</t>
  </si>
  <si>
    <t>En del af større udbud for de mest presserende installationer. Afventer jordanskaffelse og tilladelser.</t>
  </si>
  <si>
    <t>2
(Færdiggjort i 2028)</t>
  </si>
  <si>
    <t>Etablering af en returinstallation ved M/R Ll. Selskar (Sønderjylland 2)</t>
  </si>
  <si>
    <t>Etablering af en returinstallation ved M/R Seed (Sønderjylland)</t>
  </si>
  <si>
    <t>3,2 GWh/d</t>
  </si>
  <si>
    <t>Løbende byggetilladelsesproces, dialog med amtet igangsat.</t>
  </si>
  <si>
    <t>1
(Færdiggjort i 2027)</t>
  </si>
  <si>
    <t>Revideret efterspørgsel efter reverse flow i området – investering flyttet til 2027.</t>
  </si>
  <si>
    <t>Afventer ekspropriation af jord.</t>
  </si>
  <si>
    <t>En del af større udbud for den mest presserende installation. Forsinket af byggetilladelse, men er endelig flyttet til ny placering, M/R Bellinge.</t>
  </si>
  <si>
    <t>2
(Færdiggjort i 2027)</t>
  </si>
  <si>
    <t>Etablering af en returinstallation ved M/R Køge (Sjælland)</t>
  </si>
  <si>
    <t>Første byggetilladelse fremsendt.</t>
  </si>
  <si>
    <t>Afventer udbud, jordanskaffelse og tilladelser.</t>
  </si>
  <si>
    <t>Add further rows, if needed</t>
  </si>
  <si>
    <r>
      <t>M</t>
    </r>
    <r>
      <rPr>
        <vertAlign val="subscript"/>
        <sz val="9"/>
        <color theme="1"/>
        <rFont val="Times New Roman"/>
        <family val="1"/>
      </rPr>
      <t>iap</t>
    </r>
    <r>
      <rPr>
        <sz val="9"/>
        <color theme="1"/>
        <rFont val="Times New Roman"/>
        <family val="1"/>
      </rPr>
      <t xml:space="preserve"> = mandatory if applicable</t>
    </r>
  </si>
  <si>
    <r>
      <t xml:space="preserve">(1) </t>
    </r>
    <r>
      <rPr>
        <sz val="9"/>
        <color theme="1"/>
        <rFont val="Times New Roman"/>
        <family val="1"/>
      </rPr>
      <t>Member States shall include in this table also PCI projects other than cross-border transmission projects, if they indirectly contribute to increasing the cross-border interconnectivity. The contribution to increased cross-border interconnectivity should be explained in the table.</t>
    </r>
    <r>
      <rPr>
        <vertAlign val="superscript"/>
        <sz val="9"/>
        <color theme="1"/>
        <rFont val="Times New Roman"/>
        <family val="1"/>
      </rPr>
      <t xml:space="preserve"> </t>
    </r>
  </si>
  <si>
    <r>
      <t xml:space="preserve">(2) </t>
    </r>
    <r>
      <rPr>
        <sz val="9"/>
        <color theme="1"/>
        <rFont val="Times New Roman"/>
        <family val="1"/>
      </rPr>
      <t>Member States to select from the following energy carriers (additional energy carrier may be added and specified under ‘Other’): Electricity; Natural gas; Hydrogen; Other.</t>
    </r>
  </si>
  <si>
    <r>
      <t>(3)</t>
    </r>
    <r>
      <rPr>
        <sz val="9"/>
        <color theme="1"/>
        <rFont val="Times New Roman"/>
        <family val="1"/>
      </rPr>
      <t xml:space="preserve"> Member States to provide general categories of infrastructure (for example LNG terminal; storage facility; third-country interconnector). </t>
    </r>
  </si>
  <si>
    <t>Table 4 - Progress towards national objectives relating to energy system flexibility, including with regards to renewable energy production</t>
  </si>
  <si>
    <r>
      <t xml:space="preserve">Energy carrier </t>
    </r>
    <r>
      <rPr>
        <vertAlign val="superscript"/>
        <sz val="12"/>
        <color theme="1"/>
        <rFont val="Times New Roman"/>
        <family val="1"/>
      </rPr>
      <t>(1)</t>
    </r>
  </si>
  <si>
    <r>
      <t xml:space="preserve">Element(s) of system flexibility addressed </t>
    </r>
    <r>
      <rPr>
        <vertAlign val="superscript"/>
        <sz val="12"/>
        <color theme="1"/>
        <rFont val="Times New Roman"/>
        <family val="1"/>
      </rPr>
      <t>(2)</t>
    </r>
  </si>
  <si>
    <r>
      <t xml:space="preserve">Target </t>
    </r>
    <r>
      <rPr>
        <vertAlign val="superscript"/>
        <sz val="12"/>
        <color theme="1"/>
        <rFont val="Times New Roman"/>
        <family val="1"/>
      </rPr>
      <t>(3)</t>
    </r>
  </si>
  <si>
    <t>Progress towards target/ objective</t>
  </si>
  <si>
    <t>Progress Indicator(s)</t>
  </si>
  <si>
    <r>
      <t xml:space="preserve">(if applicable) </t>
    </r>
    <r>
      <rPr>
        <vertAlign val="superscript"/>
        <sz val="12"/>
        <color theme="1"/>
        <rFont val="Times New Roman"/>
        <family val="1"/>
      </rPr>
      <t>(4)</t>
    </r>
  </si>
  <si>
    <r>
      <t xml:space="preserve">Name of indicator to monitor progress  </t>
    </r>
    <r>
      <rPr>
        <vertAlign val="superscript"/>
        <sz val="12"/>
        <color theme="1"/>
        <rFont val="Times New Roman"/>
        <family val="1"/>
      </rPr>
      <t>(5)</t>
    </r>
  </si>
  <si>
    <t>M​</t>
  </si>
  <si>
    <t>100 % udruldning af fjernaflæste elmålere</t>
  </si>
  <si>
    <t>I henhold til EU-forordning 2013/1358 vedrørende intelligente målere og måling af det endelige elforbrug, var DSO'erne forpligtet til at installere fjernaflæste elmålere i private hjem og virksomheder for alle (100 %) forbrugere i Danmark. Dette skulle være gennemført senest i 2020</t>
  </si>
  <si>
    <t>elektricitet</t>
  </si>
  <si>
    <t>Fjernaflæste elmålere</t>
  </si>
  <si>
    <t>100% udruldning af fjernaflæste elmålere</t>
  </si>
  <si>
    <t>Gennemført</t>
  </si>
  <si>
    <t>Establishing a framework for aggregators</t>
  </si>
  <si>
    <t>Rammevilkår for aggregatorer i det Danske elmarked</t>
  </si>
  <si>
    <t>aggregering</t>
  </si>
  <si>
    <t>implementering af elmarkedsdirektivet (2019/944)</t>
  </si>
  <si>
    <t xml:space="preserve">Gennemført (jf. implementering af aggregeringsbekendtgørelsen, opd. nr. 1727 af 30. december 2024) </t>
  </si>
  <si>
    <r>
      <t xml:space="preserve">(1) </t>
    </r>
    <r>
      <rPr>
        <sz val="9"/>
        <color theme="1"/>
        <rFont val="Times New Roman"/>
        <family val="1"/>
      </rPr>
      <t>Member States shall select from the following options: electricity; natural gas; hydrogen.</t>
    </r>
  </si>
  <si>
    <r>
      <t>(2)</t>
    </r>
    <r>
      <rPr>
        <sz val="9"/>
        <color theme="1"/>
        <rFont val="Times New Roman"/>
        <family val="1"/>
      </rPr>
      <t xml:space="preserve"> Member States shall select from the following options (more than one option may be selected, additional options may be added and specified under ‘other’): market integration and coupling aiming to increase the tradeable capacity and efficient use of interconnectors; smart metering/grids; aggregation; demand response; storage; distributed generation; mechanisms for dispatching, re-dispatching and curtailment; real-time price signals; other.</t>
    </r>
  </si>
  <si>
    <r>
      <t>(3)</t>
    </r>
    <r>
      <rPr>
        <sz val="9"/>
        <color theme="1"/>
        <rFont val="Times New Roman"/>
        <family val="1"/>
      </rPr>
      <t xml:space="preserve"> Can be quantitative or qualitative</t>
    </r>
  </si>
  <si>
    <r>
      <t>(4)</t>
    </r>
    <r>
      <rPr>
        <sz val="9"/>
        <color theme="1"/>
        <rFont val="Times New Roman"/>
        <family val="1"/>
      </rPr>
      <t xml:space="preserve"> If the target/objective is quantifiable, Member States shall provide an indication of progress, with the latest available information. Indicators for reporting are to be determined on the basis of national objectives or targets.</t>
    </r>
  </si>
  <si>
    <r>
      <t>(5)</t>
    </r>
    <r>
      <rPr>
        <sz val="9"/>
        <color theme="1"/>
        <rFont val="Times New Roman"/>
        <family val="1"/>
      </rPr>
      <t xml:space="preserve"> Member States shall refer to a base year and value, as appropriate, if this aids in demonstrating progress.</t>
    </r>
  </si>
  <si>
    <t>Table 5 - Progress towards national objectives relating to non-discriminatory participation in energy markets</t>
  </si>
  <si>
    <t xml:space="preserve">Name of national target / objective </t>
  </si>
  <si>
    <r>
      <t xml:space="preserve">Element(s) of non-discriminatory participation addressed </t>
    </r>
    <r>
      <rPr>
        <vertAlign val="superscript"/>
        <sz val="12"/>
        <color theme="1"/>
        <rFont val="Times New Roman"/>
        <family val="1"/>
      </rPr>
      <t>(2)</t>
    </r>
  </si>
  <si>
    <r>
      <t xml:space="preserve">Progress towards target/ objective </t>
    </r>
    <r>
      <rPr>
        <vertAlign val="superscript"/>
        <sz val="12"/>
        <color theme="1"/>
        <rFont val="Times New Roman"/>
        <family val="1"/>
      </rPr>
      <t>(4)</t>
    </r>
  </si>
  <si>
    <r>
      <t> M​</t>
    </r>
    <r>
      <rPr>
        <vertAlign val="subscript"/>
        <sz val="12"/>
        <color rgb="FF000000"/>
        <rFont val="Times New Roman"/>
        <family val="1"/>
      </rPr>
      <t>iap</t>
    </r>
  </si>
  <si>
    <r>
      <t>M</t>
    </r>
    <r>
      <rPr>
        <vertAlign val="subscript"/>
        <sz val="12"/>
        <color rgb="FF000000"/>
        <rFont val="Times New Roman"/>
        <family val="1"/>
      </rPr>
      <t>iap</t>
    </r>
    <r>
      <rPr>
        <sz val="12"/>
        <color rgb="FF000000"/>
        <rFont val="Times New Roman"/>
        <family val="1"/>
      </rPr>
      <t>​</t>
    </r>
  </si>
  <si>
    <r>
      <t>M</t>
    </r>
    <r>
      <rPr>
        <vertAlign val="subscript"/>
        <sz val="12"/>
        <color rgb="FF000000"/>
        <rFont val="Times New Roman"/>
        <family val="1"/>
      </rPr>
      <t>iap</t>
    </r>
  </si>
  <si>
    <t>No discrimination towards energy communities</t>
  </si>
  <si>
    <t>Implementering af national regulering, der fastslår, at borgerenergifællesskaber ikke må diskrimineres</t>
  </si>
  <si>
    <t>Jf. bekendtgørelse om VE- og borgerenergifællesskaber, nr. 1069 af 30/5/2021, og bekendtgørelse om tilskud til lokale energifællesskaber, nr. 451 of 13/5/2024.</t>
  </si>
  <si>
    <t>NA</t>
  </si>
  <si>
    <t>Implementering af artikel 20 fra VE-direktivet</t>
  </si>
  <si>
    <t>Integrering af VE gennem implementering af artikel 20 fra VE-direktivet</t>
  </si>
  <si>
    <t>Adgang til data, potentiale for fleksibilitet (eksplicit fleksibilitet), adgang til batteridata, krav til elladere</t>
  </si>
  <si>
    <t>Forbedring af systemintegration ved opsætning af krav til dataudveksling og smartladere.</t>
  </si>
  <si>
    <t>Implementeret inden 21. maj 2025</t>
  </si>
  <si>
    <t>Ny lovgivning vil gå i høring i marts 2025, inden implementering.</t>
  </si>
  <si>
    <t>(1) Member States shall select from the following options: electricity; natural gas; hydrogen.</t>
  </si>
  <si>
    <t>(2) Member States shall select from the following options (more than one option may be selected, additional options may be added and specified under ‘other’): renewable energy; demand response; storage; other.</t>
  </si>
  <si>
    <t>(3) Can be quantitative or qualitative</t>
  </si>
  <si>
    <t>(4) When describing progress, Member States shall detail progress on non- discriminatory participation, considering the following elements, as relevant. This list is non-exhaustive and may be complemented by Member States:</t>
  </si>
  <si>
    <t>- In relation to markets: elements such as balancing markets, capacity markets (where applicable), wholesale energy markets, retail markets.</t>
  </si>
  <si>
    <t>- In relation to technologies: elements such as demand response, energy storage, aggregation, citizen energy communities/renewable energy communities, prosumers.</t>
  </si>
  <si>
    <t>- In relation to participation: elements such as market participation, tariff availability (including for charging points for electromobility; and energy storage e.g. preventing double charging for injection and withdrawal), dynamic price contract availability, simultaneous multi-service/product participation.</t>
  </si>
  <si>
    <t>Table 6 - Progress towards national objectives relating to consumer participation in the energy system and benefits from self-generation and new technologies, including smart meters</t>
  </si>
  <si>
    <t>Energy carrier</t>
  </si>
  <si>
    <r>
      <t xml:space="preserve">Element(s) of consumer participation addressed </t>
    </r>
    <r>
      <rPr>
        <vertAlign val="superscript"/>
        <sz val="12"/>
        <color theme="1"/>
        <rFont val="Times New Roman"/>
        <family val="1"/>
      </rPr>
      <t>(2)</t>
    </r>
  </si>
  <si>
    <t xml:space="preserve">Progress Indicator(s) </t>
  </si>
  <si>
    <r>
      <t xml:space="preserve">Name of indicator to monitor progress </t>
    </r>
    <r>
      <rPr>
        <vertAlign val="superscript"/>
        <sz val="12"/>
        <color theme="1"/>
        <rFont val="Times New Roman"/>
        <family val="1"/>
      </rPr>
      <t>(5)</t>
    </r>
  </si>
  <si>
    <r>
      <t> M</t>
    </r>
    <r>
      <rPr>
        <vertAlign val="subscript"/>
        <sz val="12"/>
        <color rgb="FF000000"/>
        <rFont val="Times New Roman"/>
        <family val="1"/>
      </rPr>
      <t>iap</t>
    </r>
    <r>
      <rPr>
        <sz val="12"/>
        <color rgb="FF000000"/>
        <rFont val="Times New Roman"/>
        <family val="1"/>
      </rPr>
      <t>​</t>
    </r>
  </si>
  <si>
    <r>
      <t>M​</t>
    </r>
    <r>
      <rPr>
        <vertAlign val="subscript"/>
        <sz val="12"/>
        <color rgb="FF000000"/>
        <rFont val="Times New Roman"/>
        <family val="1"/>
      </rPr>
      <t>iap</t>
    </r>
  </si>
  <si>
    <t>Participation from energy communities</t>
  </si>
  <si>
    <t>Jf. tekst ovenfor om energifællesskaber</t>
  </si>
  <si>
    <r>
      <t>(2)</t>
    </r>
    <r>
      <rPr>
        <sz val="9"/>
        <color theme="1"/>
        <rFont val="Times New Roman"/>
        <family val="1"/>
      </rPr>
      <t xml:space="preserve"> Member States shall select from the following options (more than one option may be selected, additional options may be added and specified under ‘other’): self generation; new technologies (including smart meters); other.</t>
    </r>
  </si>
  <si>
    <t>Table 7 - Progress towards national objectives relating to electricity system adequacy</t>
  </si>
  <si>
    <r>
      <t xml:space="preserve">Element(s)   addressed </t>
    </r>
    <r>
      <rPr>
        <vertAlign val="superscript"/>
        <sz val="12"/>
        <color theme="1"/>
        <rFont val="Times New Roman"/>
        <family val="1"/>
      </rPr>
      <t>(1)</t>
    </r>
  </si>
  <si>
    <r>
      <t xml:space="preserve">Target </t>
    </r>
    <r>
      <rPr>
        <vertAlign val="superscript"/>
        <sz val="12"/>
        <color theme="1"/>
        <rFont val="Times New Roman"/>
        <family val="1"/>
      </rPr>
      <t>(2)</t>
    </r>
  </si>
  <si>
    <r>
      <t xml:space="preserve">(if applicable) </t>
    </r>
    <r>
      <rPr>
        <vertAlign val="superscript"/>
        <sz val="12"/>
        <color theme="1"/>
        <rFont val="Times New Roman"/>
        <family val="1"/>
      </rPr>
      <t>(3)</t>
    </r>
  </si>
  <si>
    <r>
      <t xml:space="preserve">Name of indicator to monitor progress </t>
    </r>
    <r>
      <rPr>
        <vertAlign val="superscript"/>
        <sz val="12"/>
        <color theme="1"/>
        <rFont val="Times New Roman"/>
        <family val="1"/>
      </rPr>
      <t>(4)</t>
    </r>
  </si>
  <si>
    <t>Planlægningsmål</t>
  </si>
  <si>
    <t>Elforsyningssikkerhed</t>
  </si>
  <si>
    <t>Maks 36 afbrudsminutter pr. år, hvoraf 28 er relateret til distributionsnettet, 5 minutter til effekttilstrækkelighed og 1 min til TSO-nettilstrækkelighed og 1 min til robusthed.</t>
  </si>
  <si>
    <t>Planlagt, holder sig for nuværende indenfor grænsen.</t>
  </si>
  <si>
    <t>Afbrudsminutter</t>
  </si>
  <si>
    <r>
      <t xml:space="preserve">(1) </t>
    </r>
    <r>
      <rPr>
        <sz val="9"/>
        <color theme="1"/>
        <rFont val="Times New Roman"/>
        <family val="1"/>
      </rPr>
      <t>Member States shall select one or more from the following options: flexibility of energy system – renewable energy production; roll-out of intraday market coupling;  roll-out of cross-border balancing markets; other.</t>
    </r>
  </si>
  <si>
    <r>
      <t xml:space="preserve">(2) </t>
    </r>
    <r>
      <rPr>
        <sz val="9"/>
        <color theme="1"/>
        <rFont val="Times New Roman"/>
        <family val="1"/>
      </rPr>
      <t>Can be quantitative or qualitative</t>
    </r>
  </si>
  <si>
    <r>
      <t xml:space="preserve">(3) </t>
    </r>
    <r>
      <rPr>
        <sz val="9"/>
        <color theme="1"/>
        <rFont val="Times New Roman"/>
        <family val="1"/>
      </rPr>
      <t>If the target/objective is quantifiable, Member States to provide an indication of progress, with the latest available information. Indicators for reporting are to be determined on the basis of national objectives or targets.</t>
    </r>
  </si>
  <si>
    <r>
      <t>(4)</t>
    </r>
    <r>
      <rPr>
        <sz val="9"/>
        <color theme="1"/>
        <rFont val="Times New Roman"/>
        <family val="1"/>
      </rPr>
      <t xml:space="preserve"> Member States to refer to a base year and value, as appropriate, if this aids in demonstrating progress.</t>
    </r>
    <r>
      <rPr>
        <sz val="12"/>
        <color theme="1"/>
        <rFont val="Times New Roman"/>
        <family val="1"/>
      </rPr>
      <t xml:space="preserve"> </t>
    </r>
  </si>
  <si>
    <t>Table 1 - Progress towards national objectives translating the SET Plan objectives and policies to a national context</t>
  </si>
  <si>
    <r>
      <t xml:space="preserve">Name of national target/ objective </t>
    </r>
    <r>
      <rPr>
        <vertAlign val="superscript"/>
        <sz val="12"/>
        <color theme="1"/>
        <rFont val="Times New Roman"/>
        <family val="1"/>
      </rPr>
      <t>(1)</t>
    </r>
  </si>
  <si>
    <r>
      <t xml:space="preserve">Supported Energy Union R&amp;I priority </t>
    </r>
    <r>
      <rPr>
        <vertAlign val="superscript"/>
        <sz val="12"/>
        <color theme="1"/>
        <rFont val="Times New Roman"/>
        <family val="1"/>
      </rPr>
      <t>(2)</t>
    </r>
  </si>
  <si>
    <r>
      <t xml:space="preserve">Supported Clean energy/ low carbon technologies </t>
    </r>
    <r>
      <rPr>
        <vertAlign val="superscript"/>
        <sz val="12"/>
        <color theme="1"/>
        <rFont val="Times New Roman"/>
        <family val="1"/>
      </rPr>
      <t>(3)(4)</t>
    </r>
  </si>
  <si>
    <t>Progress indicator(s) (if applicable)</t>
  </si>
  <si>
    <t>General Comments</t>
  </si>
  <si>
    <t>Name of indicator to monitor progress</t>
  </si>
  <si>
    <t>Value of indicator</t>
  </si>
  <si>
    <t>Reference year</t>
  </si>
  <si>
    <t xml:space="preserve">Annual public spending on green research, development and demonstration maintained at 2.5 billion DKK from 2025-2030 as a minimum. </t>
  </si>
  <si>
    <t>With the political plan on green research from 2024, it was agreed that annual public spending on green research, development, and demonstration should be maintained at 2.5 billion DKK yearly from 2025 - 2030 as a minimum.</t>
  </si>
  <si>
    <t>Renewables, energy systems, energy efficiency, sustainable transport, CCS - CCU</t>
  </si>
  <si>
    <t>•	Advanced biofuels
•	Batteries
•	Bioenergy (solid biomass and biogas for heat and power and for intermediate carriers)
•	Carbon Capture Utilisation and Storage
•	Concentrated Solar Power and Heat
•	Geothermal heat and power; 
•	Heat Pumps
•	Hydropower &amp; Pumped Hydropower Storage
•	Novel Electricity and Heat Storage technologies
•	Photovoltaics
•	Renewable Fuels of non-biological origin (other)
•	Renewable Hydrogen 
•	Solar Fuels (direct);
•	Wind (offshore and onshore)
•	Future Emerging Technologies</t>
  </si>
  <si>
    <t>With the research reserve agreement for 2025, 2.3 billion DKK has been allocated to green research, development, and demonstration in 2025. It is expected, that the public spending on green research, development and demonstration will reach a minimum of 2.5 billion DKK in 2025.</t>
  </si>
  <si>
    <t>Increase spending on research, development and demonstration of new technologies related to energy and climate to 580 million DKK in 2020 and 1 billion DKK in 2024.</t>
  </si>
  <si>
    <t>As part of the Energy Agreement from June 2018, Denmark has comitted to spend 580 million DKK in 2020 on research, development and demonstration of new energy technologies. Furthermore, the agreement states that by 2024 Denmark has a spending target of 1 billion DKK on research, development and demonstration of new technologies related to energy and climate.</t>
  </si>
  <si>
    <t xml:space="preserve">Annual public spending on green research, development and demonstration maintained at 2.4 billion DKK from 2023 - 2025 as a minimum. </t>
  </si>
  <si>
    <t>In 2022 it was decided that annual public spending on green research, development, and demonstration should be maintained at 2.4 billion DKK from 2023 - 2025 as a minimum.</t>
  </si>
  <si>
    <t>With the research reserve agreement 2.4 billion DKK have been allocated to green research, development, and demonstration in 2022. The allocation of the research funds for 2023-2025 maintaned at the level of 2.4 billion DKK.</t>
  </si>
  <si>
    <r>
      <t>M</t>
    </r>
    <r>
      <rPr>
        <vertAlign val="subscript"/>
        <sz val="9"/>
        <color theme="1"/>
        <rFont val="Times New Roman"/>
        <family val="1"/>
      </rPr>
      <t>iap</t>
    </r>
    <r>
      <rPr>
        <sz val="9"/>
        <color theme="1"/>
        <rFont val="Times New Roman"/>
        <family val="1"/>
      </rPr>
      <t xml:space="preserve"> = mandatory if applicable; V = voluntary</t>
    </r>
  </si>
  <si>
    <r>
      <t>(1)</t>
    </r>
    <r>
      <rPr>
        <sz val="9"/>
        <color theme="1"/>
        <rFont val="Times New Roman"/>
        <family val="1"/>
      </rPr>
      <t xml:space="preserve"> Member States shall describe any national objective set up in the country, which is supporting the implementation and translation of the SET Plan.</t>
    </r>
  </si>
  <si>
    <r>
      <t>(2)</t>
    </r>
    <r>
      <rPr>
        <sz val="9"/>
        <color theme="1"/>
        <rFont val="Times New Roman"/>
        <family val="1"/>
      </rPr>
      <t xml:space="preserve"> Member States shall select one or more priorities from a list provided in the electronic version of the tabular format.</t>
    </r>
  </si>
  <si>
    <r>
      <t>(3)</t>
    </r>
    <r>
      <rPr>
        <sz val="9"/>
        <color theme="1"/>
        <rFont val="Times New Roman"/>
        <family val="1"/>
      </rPr>
      <t xml:space="preserve"> Member States shall select one or more technologies from a list provided in the electronic version of the tabular format.</t>
    </r>
  </si>
  <si>
    <r>
      <t>(4)</t>
    </r>
    <r>
      <rPr>
        <sz val="9"/>
        <color theme="1"/>
        <rFont val="Times New Roman"/>
        <family val="1"/>
      </rPr>
      <t xml:space="preserve"> ‘Clean energy and low carbon technologies’ include all the technologies covered under the SET Plan.</t>
    </r>
  </si>
  <si>
    <t>Table 2 – Progress towards quantifiable national objectives for total public and, where available, private spending in research and innovation relating to clean energy technologies as well as for technology cost and performance development(1)</t>
  </si>
  <si>
    <t>Specification</t>
  </si>
  <si>
    <t>Target value/ year</t>
  </si>
  <si>
    <t>General comments</t>
  </si>
  <si>
    <t>Public R&amp;I expenditure</t>
  </si>
  <si>
    <t xml:space="preserve">Total Yearly R&amp;I public expenditure in clean energy and low carbon technologies </t>
  </si>
  <si>
    <t>Million EUR</t>
  </si>
  <si>
    <t>308.9</t>
  </si>
  <si>
    <t>*Data only available from 2022. The data is still provisional.</t>
  </si>
  <si>
    <t>Total yearly R&amp;I public expenditure in clean energy and low-carbon technologies, as a percentage share of overall public R&amp;I expenditure</t>
  </si>
  <si>
    <t>No target</t>
  </si>
  <si>
    <t>Total yearly R&amp;I public expenditure in clean energy and low-carbon technologies, as a percentage share of annual GDP</t>
  </si>
  <si>
    <t>Private R&amp;I expenditure</t>
  </si>
  <si>
    <t xml:space="preserve">Total Yearly R&amp;I private expenditure in clean energy and low carbon technologies </t>
  </si>
  <si>
    <t>448.2</t>
  </si>
  <si>
    <t>Total yearly R&amp;I private expenditure in clean energy and low-carbon technologies, as a percentage share of overall private R&amp;I expenditure</t>
  </si>
  <si>
    <t>6.64</t>
  </si>
  <si>
    <t>Total yearly R&amp;I private expenditure in clean energy and low-carbon technologies, as a percentage share of annual GDP</t>
  </si>
  <si>
    <t>0.12</t>
  </si>
  <si>
    <t>Other nationally set objectives and targets</t>
  </si>
  <si>
    <r>
      <t>Notation: X = reporting year; M</t>
    </r>
    <r>
      <rPr>
        <vertAlign val="subscript"/>
        <sz val="9"/>
        <color theme="1"/>
        <rFont val="Times New Roman"/>
        <family val="1"/>
      </rPr>
      <t>iap</t>
    </r>
    <r>
      <rPr>
        <sz val="9"/>
        <color theme="1"/>
        <rFont val="Times New Roman"/>
        <family val="1"/>
      </rPr>
      <t xml:space="preserve"> = mandatory if applicable; V = voluntary</t>
    </r>
  </si>
  <si>
    <r>
      <t>(1)</t>
    </r>
    <r>
      <rPr>
        <sz val="9"/>
        <color theme="1"/>
        <rFont val="Times New Roman"/>
        <family val="1"/>
      </rPr>
      <t xml:space="preserve"> ‘Clean energy technologies and low carbon technologies’ include all the technologies covered under the SET Plan.  </t>
    </r>
  </si>
  <si>
    <t>Member States shall provide national objectives for total public and, where available, private spending in research and innovation relating to clean energy technologies as well as for technology cost and performance development. Member States to include separate objectives as needed, covering public and private spending, technology focus objectives, performance development, etc.</t>
  </si>
  <si>
    <r>
      <t>Table 3 -</t>
    </r>
    <r>
      <rPr>
        <sz val="12"/>
        <color theme="1"/>
        <rFont val="Times New Roman"/>
        <family val="1"/>
      </rPr>
      <t xml:space="preserve"> </t>
    </r>
    <r>
      <rPr>
        <i/>
        <sz val="12"/>
        <color theme="1"/>
        <rFont val="Times New Roman"/>
        <family val="1"/>
      </rPr>
      <t>Progress towards non-quantifiable national objectives for total public and, where available, private spending in research and innovation relating to clean energy technologies as well as for technology cost and performance development(1)</t>
    </r>
  </si>
  <si>
    <r>
      <t xml:space="preserve">Supported Clean energy/ low carbon technologies </t>
    </r>
    <r>
      <rPr>
        <vertAlign val="superscript"/>
        <sz val="12"/>
        <color theme="1"/>
        <rFont val="Times New Roman"/>
        <family val="1"/>
      </rPr>
      <t>(3)</t>
    </r>
  </si>
  <si>
    <r>
      <t xml:space="preserve">Expected impacts of the set objective </t>
    </r>
    <r>
      <rPr>
        <vertAlign val="superscript"/>
        <sz val="12"/>
        <color theme="1"/>
        <rFont val="Times New Roman"/>
        <family val="1"/>
      </rPr>
      <t>(5)</t>
    </r>
  </si>
  <si>
    <r>
      <t>National target / objective 1</t>
    </r>
    <r>
      <rPr>
        <sz val="11"/>
        <color rgb="FF000000"/>
        <rFont val="Times New Roman"/>
        <family val="1"/>
      </rPr>
      <t xml:space="preserve"> </t>
    </r>
  </si>
  <si>
    <r>
      <t>(2)</t>
    </r>
    <r>
      <rPr>
        <sz val="9"/>
        <color theme="1"/>
        <rFont val="Times New Roman"/>
        <family val="1"/>
      </rPr>
      <t xml:space="preserve"> Member States may select one or more priorities from a list provided in the electronic version of the tabular format.</t>
    </r>
  </si>
  <si>
    <r>
      <t>(3)</t>
    </r>
    <r>
      <rPr>
        <sz val="9"/>
        <color theme="1"/>
        <rFont val="Times New Roman"/>
        <family val="1"/>
      </rPr>
      <t xml:space="preserve"> Member States may select one or more technologies from a list provided in the electronic version of the tabular format.</t>
    </r>
  </si>
  <si>
    <r>
      <t>(4)</t>
    </r>
    <r>
      <rPr>
        <sz val="9"/>
        <color rgb="FF000000"/>
        <rFont val="Times New Roman"/>
        <family val="1"/>
      </rPr>
      <t xml:space="preserve"> Member States shall provide an update on the progress achieved up to the current situation. If targets were set, an overview of the main actions and achieved milestones should be given. If targets were not set, then an update on whether targets have since been set and a description of the targets should be provided.</t>
    </r>
  </si>
  <si>
    <r>
      <t>(5)</t>
    </r>
    <r>
      <rPr>
        <sz val="9"/>
        <color rgb="FF000000"/>
        <rFont val="Times New Roman"/>
        <family val="1"/>
      </rPr>
      <t xml:space="preserve"> Member States shall describe the expected impacts of the set objectives, and their timeframe.</t>
    </r>
  </si>
  <si>
    <t>Table 4 - Progress towards national objectives, including long-term targets for 2050 for the deployment of technologies for decarbonising energy- and carbon-intensive industrial sectors and, where applicable, for related carbon transport, use, and storage infrastructure(1)</t>
  </si>
  <si>
    <t xml:space="preserve">Prioritisation of research funds for the development of new climate friendly technologies and solutions within for green missions: 1. Carbon capture and storage or utilisation, 2. Green fuels for transportation and industry (Power-to-X etc.), 3. Climate and environment-friendly agriculture and food production, and 4. Circular economy with a focus on plastic and textile waste. </t>
  </si>
  <si>
    <t>The national strategy "Green solutions of the future - Strategy for investments in green research, technology, and innovation" from 2020 has pointed out four missions that focus on challenges where the need for new solutions and the potential for reaching the green objectives are the largest in Denmark as well as on a global scale towards 2030 and 2050.</t>
  </si>
  <si>
    <t xml:space="preserve">With the research reserve funds agreements 2021 and 2022 approximately 1 billion DKK have been allocated to the four green mission. In 2022, four mission-driven partnerships have been established. In the partnerships knowledge institutions, businesses and other relevant players join forces in a strategic research and innovation effort over several years to accomplish the goals of the missions.  </t>
  </si>
  <si>
    <r>
      <t>(1)</t>
    </r>
    <r>
      <rPr>
        <sz val="9"/>
        <color theme="1"/>
        <rFont val="Times New Roman"/>
        <family val="1"/>
      </rPr>
      <t xml:space="preserve"> Member State shall describe any long-term plans for decarbonising measures in the industrial sector. Elements such as energy efficiency, carbon capture and storage, electrification and any other technologies that will contribute towards decarbonisation should be included. Milestones, objectives, and timeframe should be provided, as well as an indication of the considered technologies and their expected deployment.</t>
    </r>
  </si>
  <si>
    <t>Table 5 - Progress towards national objectives with regard to competitiveness</t>
  </si>
  <si>
    <t>Miap = mandatory if applicable; V = voluntary</t>
  </si>
  <si>
    <t>(1)     Member States shall describe any targets or objectives in the area of competitiveness. These could include objectives related to:</t>
  </si>
  <si>
    <t xml:space="preserve">·         Patents and research publications </t>
  </si>
  <si>
    <t xml:space="preserve">·         Value chain aspects such as milestones and targets in new job fields, company start-ups and growth in specific energy sectors. </t>
  </si>
  <si>
    <t>·         The global or internal/domestic market, such as international/national market penetration of technologies and trade volumes (change in imports and/or exports) on both a European and global scale.</t>
  </si>
  <si>
    <t>Table 1 - Progress towards national objectives to phase out energy subsidies, in particular for fossil fuels(1)</t>
  </si>
  <si>
    <r>
      <t xml:space="preserve">National objective(s) </t>
    </r>
    <r>
      <rPr>
        <sz val="12"/>
        <color rgb="FFFFFFFF"/>
        <rFont val="Times New Roman"/>
        <family val="1"/>
      </rPr>
      <t>or plan(s)</t>
    </r>
    <r>
      <rPr>
        <sz val="12"/>
        <color theme="1"/>
        <rFont val="Times New Roman"/>
        <family val="1"/>
      </rPr>
      <t xml:space="preserve"> set to phase out energy subsidies, in particular for fossil fuels</t>
    </r>
  </si>
  <si>
    <r>
      <t xml:space="preserve">Target year </t>
    </r>
    <r>
      <rPr>
        <vertAlign val="superscript"/>
        <sz val="12"/>
        <color theme="1"/>
        <rFont val="Times New Roman"/>
        <family val="1"/>
      </rPr>
      <t>(2)</t>
    </r>
  </si>
  <si>
    <r>
      <t xml:space="preserve">Milestones </t>
    </r>
    <r>
      <rPr>
        <vertAlign val="superscript"/>
        <sz val="12"/>
        <color theme="1"/>
        <rFont val="Times New Roman"/>
        <family val="1"/>
      </rPr>
      <t>(3)</t>
    </r>
  </si>
  <si>
    <r>
      <t xml:space="preserve">Steps to ensure phase out does not affect efforts to reduce energy poverty </t>
    </r>
    <r>
      <rPr>
        <vertAlign val="superscript"/>
        <sz val="12"/>
        <color theme="1"/>
        <rFont val="Times New Roman"/>
        <family val="1"/>
      </rPr>
      <t>(5)</t>
    </r>
  </si>
  <si>
    <r>
      <t>M</t>
    </r>
    <r>
      <rPr>
        <vertAlign val="subscript"/>
        <sz val="12"/>
        <color theme="1"/>
        <rFont val="Times New Roman"/>
        <family val="1"/>
      </rPr>
      <t>iap</t>
    </r>
    <r>
      <rPr>
        <sz val="12"/>
        <color rgb="FF000000"/>
        <rFont val="Times New Roman"/>
        <family val="1"/>
      </rPr>
      <t> </t>
    </r>
  </si>
  <si>
    <t>Advocate for fossil fuel subsidy reform internationally</t>
  </si>
  <si>
    <t>Denmark is working to promote reform of fossil fuel subsidies internationally as one of the founding members of the Friends of Fossil Fuel Subsidy Reform (F-FFSR). The coalition promotes a phase out of ineffective fossil fuel subsidies with a particular focus on holding the G20 countries accountable to this commitment, which was also included in the Glasgow Climate Pact at COP26. Denmark is also supporting the International Institute for Sustainable Development's (IISD) Global Subsidies Initiatives (GSI) through a grant. The IISD-GSI supports international processes, national governments and civil society organizations to align subsidies with sustainable development and has been at the leading edge of efforts to support subsidy reform since 2005. 
At COP28 in 2023, a group of countries, including Denmark, released a joint Ministerial statement, outlining concrete actions to accelerate progress and enhance ambition toward phasing out fossil fuel subsidies. Following this, these countries formed the Coalition on Fossil Fuel Incentives, including Subsidies (COFFIS), to work collaboratively on this issue.</t>
  </si>
  <si>
    <r>
      <rPr>
        <b/>
        <sz val="12"/>
        <color theme="1"/>
        <rFont val="Times New Roman"/>
        <family val="1"/>
      </rPr>
      <t>COFFIS Objectives:</t>
    </r>
    <r>
      <rPr>
        <sz val="12"/>
        <color theme="1"/>
        <rFont val="Times New Roman"/>
        <family val="1"/>
      </rPr>
      <t xml:space="preserve"> </t>
    </r>
    <r>
      <rPr>
        <b/>
        <sz val="12"/>
        <color theme="1"/>
        <rFont val="Times New Roman"/>
        <family val="1"/>
      </rPr>
      <t>1) Transparency</t>
    </r>
    <r>
      <rPr>
        <sz val="12"/>
        <color theme="1"/>
        <rFont val="Times New Roman"/>
        <family val="1"/>
      </rPr>
      <t xml:space="preserve">: The Coalition promotes transparency through mapping of both direct and indirect subsidies on fossil fuels. The Coalition will work towards a joint methodological framework to guide the design of the Members’ inventories of these subsidies. This will serve to further promote global clarity on the issue of fossil fuel subsidies reform. </t>
    </r>
    <r>
      <rPr>
        <b/>
        <sz val="12"/>
        <color theme="1"/>
        <rFont val="Times New Roman"/>
        <family val="1"/>
      </rPr>
      <t>2) Adressing International Barriers</t>
    </r>
    <r>
      <rPr>
        <sz val="12"/>
        <color theme="1"/>
        <rFont val="Times New Roman"/>
        <family val="1"/>
      </rPr>
      <t xml:space="preserve">: The Coalition will work together to identify and address international barriers to reducing fossil fuel subsidies, including in the air transport and maritime shipping sectors, with the ultimate aim of putting a fair price on carbon emissions in all sectors. </t>
    </r>
    <r>
      <rPr>
        <b/>
        <sz val="12"/>
        <color theme="1"/>
        <rFont val="Times New Roman"/>
        <family val="1"/>
      </rPr>
      <t>3) Action</t>
    </r>
    <r>
      <rPr>
        <sz val="12"/>
        <color theme="1"/>
        <rFont val="Times New Roman"/>
        <family val="1"/>
      </rPr>
      <t>: The Coalition Members will set out a path for phasing out fossil fuel subsidies while maintaining an international level playing field and preventing carbon leakage by encouraging collaboration and exchange through the development and implementation of national phase-out plans. These strategies will primarily focus on eliminating public subsidies to the fossil fuel sector, taking into consideration the overall gap in pricing of external costs of emissions stemming from fossil fuels.</t>
    </r>
  </si>
  <si>
    <t>Subsidies for offshore wind</t>
  </si>
  <si>
    <t>In the light of the latest Danish tender on offshore wind in the North Sea, where no bids were given, the Danish government is open for the possibility of subsidizing offshore wind. The aim of subsidizing offshore wind is to increase renewables in order to decrease fossil fuels in Denmark and Europe. The Danish government will continuously follow the development in the offshore wind market and decide the need for subsidizing offshore wind.</t>
  </si>
  <si>
    <t>Subsidies for onshore RE</t>
  </si>
  <si>
    <t xml:space="preserve">In Denmark, renewable energy on land has previously been able to receive support through the technology-neutral tenders.
For the last couple of years there have been a clear political ambition towards a more market-based expansion of onshore renewable energy in Denmark. This transition to subsidy-free renewable energy on land is underway of cost reductions. Costs for setting up renewable energy have fallen significantly in recent years and are expected to continue to fall.
With a political agreement 2022 it is decided, that the funds from the technology-neutral tenders from 2022-2024 then will be re-prioritised to other initiatives, such as renewable energy in less accessible areas,  for example on rooftops or along highways. This shift reflects the fact that onshore renewable energy can, to a large extent, be developed without subsidies.
</t>
  </si>
  <si>
    <t>Energy Technology Development and Demonstration Programme (EUDP) - North Sea pool: more environmentally friendly and energy efficient production of oil and gas</t>
  </si>
  <si>
    <t>EUDP offers a special fund round with DKK 100 million in 2017-2025, earmarked for projects within to research into and trials of more environmentally friendly and energy-efficient production of oil and gas. The goal is to help promote initiatives and projects for environmentally and energy-friendly production of oil and gas by introducing new technologies and practices into production in order to reduce the environmental footprint for industry. Support can be granted to public or private businesses or knowledge institutions.</t>
  </si>
  <si>
    <t>Fund from 2017-2025</t>
  </si>
  <si>
    <t>Sector: ENER-Fossil fuel extraction and production</t>
  </si>
  <si>
    <t>Nordsøfonden</t>
  </si>
  <si>
    <t>Nordsøfonden was founded by legislation on 24 June 2005 to manage state participation in oil and gas licenses in the Danish concession area. Nordsøfonden is the Danish state company, tasked with generating value for Danish society by exploiting the potential of Denmark’s subsurface assets. Nordsøfonden has to pay expenses and make investments in exploration, development and operation that correspond to its share in the licences. Moreover a bill was introduced and adopted by the Danish Parliament in december 2022 making it possible for Nordsøfonden to participate in carbon storage (Refers to the Ministry of Industry, Business and Financial Affairs)</t>
  </si>
  <si>
    <t>Investment window in oil and gas</t>
  </si>
  <si>
    <t>The North Sea agreement in Denmark from 2017 : lower taxation on hydrocarbon activities in a window from 2017-25 with a view to relaxing investment terms and conditions for all producers of hydrocarbons in the North Sea including:
- raising the hydrocarbon rebate over a six-year period from 5 percent to 6.5 percent annually
- raising the rate for balance depreciation on hydrocarbon tax from 15 to 20 percent
- if oil prices increase to at least 75 dollars per barrel, as expected by the state, companies must start paying  back the tax rebate</t>
  </si>
  <si>
    <t>Window from 2017-2025</t>
  </si>
  <si>
    <t>Phase out of the free allowance for aviation under the ETS</t>
  </si>
  <si>
    <t>To phase out the allocation of free allowances for aviation under the ETS</t>
  </si>
  <si>
    <t>M = mandatory; Miap = mandatory if applicable; V = voluntary</t>
  </si>
  <si>
    <t>(1) Member States shall report any objectives to phase-out fossil fuel subsidies and any objectives to phase-out other energy subsidies. Member should indicate in the description column whether the objective has been laid down in legislation and, if applicable, provide the reference to the relevant legislation.</t>
  </si>
  <si>
    <t>If no objectives are set to phase out energy subsidies, Member States shall report on any plans to make a phase out commitment or set a phase out objective. Member States shall include in the description column a short description of these plans, and clarify when such commitments are expected to become effective.</t>
  </si>
  <si>
    <t>(2) Member States shall provide a target year the objective should be achieved.</t>
  </si>
  <si>
    <t xml:space="preserve">(3) Member States shall specify any quantitative milestones. For example, 50% phase out by 2024, 100% phase out by 2026. </t>
  </si>
  <si>
    <t>(4) Member States shall report on progress accomplished towards meeting the objective and the milestones, if relevant.</t>
  </si>
  <si>
    <t>(5) Member States shall report on any steps taken to ensure the phase outs do not affect efforts to reduce energy poverty. Member States shall provide whether estimates of economic and other impacts of fossil fuel subsidy phase outs on energy poor households been developed, what policies or measures are in place or proposed to alleviate such impacts (for example support for home energy renovations and high energy efficiency technology, such as electric heat pumps and home insulation).</t>
  </si>
  <si>
    <t>Table 1: Energy efficiency Obligation Schemes (EEOS) referred to in Article 7a of Directive 2012/27/EU</t>
  </si>
  <si>
    <t>PaM Number</t>
  </si>
  <si>
    <t>Source(s) of information (including the reference of the related law or other legal text(s))</t>
  </si>
  <si>
    <t>Expected savings for 2021-2030 and duration of the obligation period(s) (points 5(d) and 5(e) of Annex V to Directive 2012/27/EU)</t>
  </si>
  <si>
    <t>Expected cumulative end-use energy savings for the period 2021-2030 (ktoe)</t>
  </si>
  <si>
    <r>
      <t>Expected new annual end-use energy savings (ktoe/year)</t>
    </r>
    <r>
      <rPr>
        <vertAlign val="superscript"/>
        <sz val="10"/>
        <color rgb="FF000000"/>
        <rFont val="Times New Roman"/>
        <family val="1"/>
      </rPr>
      <t>(1)</t>
    </r>
  </si>
  <si>
    <t>Miap</t>
  </si>
  <si>
    <t>Duration of the obligation period(s)</t>
  </si>
  <si>
    <t>Key design features</t>
  </si>
  <si>
    <t>Obligated parties and their responsibilities (point 5(b) of Annex V to Directive 2012/27/EU)</t>
  </si>
  <si>
    <r>
      <t>Target sectors (point 5(c) of Annex V to Directive 2012/27/EU)</t>
    </r>
    <r>
      <rPr>
        <vertAlign val="superscript"/>
        <sz val="10"/>
        <color rgb="FF000000"/>
        <rFont val="Times New Roman"/>
        <family val="1"/>
      </rPr>
      <t xml:space="preserve"> (2)</t>
    </r>
  </si>
  <si>
    <t>Sectors where individual actions are eligible to the EEOS (if different from the target sectors listed above) (point 5(c) of Annex V to Directive 2012/27/EU)</t>
  </si>
  <si>
    <r>
      <t>Individual actions eligible to the EEOS (point 5(f) of Annex V to Directive 2012/27/EU) and corresponding lifetimes (points 2(i) and 5(h) of Annex V to Directive 2012/27/EU)</t>
    </r>
    <r>
      <rPr>
        <vertAlign val="superscript"/>
        <sz val="10"/>
        <color rgb="FF000000"/>
        <rFont val="Times New Roman"/>
        <family val="1"/>
      </rPr>
      <t>(3)</t>
    </r>
  </si>
  <si>
    <t>Information on the application of the following EED provisions:</t>
  </si>
  <si>
    <t xml:space="preserve">Where applicable, specific actions and/or share of savings to be achieved in vulnerable households, including those affected by energy poverty, and, where appropriate, in social housing (article 7(11) to Directive 2012/27/EU) </t>
  </si>
  <si>
    <r>
      <t>Savings achieved by energy service providers or other third parties (Article 7a(6), point (a) of Directive 2012/27/EU of Directive 2012/27/EU)</t>
    </r>
    <r>
      <rPr>
        <vertAlign val="superscript"/>
        <sz val="10"/>
        <color rgb="FF000000"/>
        <rFont val="Times New Roman"/>
        <family val="1"/>
      </rPr>
      <t>(4)</t>
    </r>
  </si>
  <si>
    <r>
      <t>Rules about banking and borrowing (point (b) of Article 7a(6)</t>
    </r>
    <r>
      <rPr>
        <sz val="12"/>
        <color theme="1"/>
        <rFont val="Times New Roman"/>
        <family val="1"/>
      </rPr>
      <t xml:space="preserve"> </t>
    </r>
    <r>
      <rPr>
        <sz val="10"/>
        <color rgb="FF000000"/>
        <rFont val="Times New Roman"/>
        <family val="1"/>
      </rPr>
      <t xml:space="preserve">, point (b) of Directive 2012/27/EU) </t>
    </r>
  </si>
  <si>
    <t>Possibilities for trading of energy savings (where relevant)</t>
  </si>
  <si>
    <r>
      <t>Interactions with a National Energy Efficiency Fund in accordance with Article 20(6) of Directive 2012/27/EU (as considered in Article 7a(1) of that Directive)</t>
    </r>
    <r>
      <rPr>
        <vertAlign val="superscript"/>
        <sz val="10"/>
        <color rgb="FF000000"/>
        <rFont val="Times New Roman"/>
        <family val="1"/>
      </rPr>
      <t xml:space="preserve"> (5)</t>
    </r>
  </si>
  <si>
    <t>General information about the calculation methodology</t>
  </si>
  <si>
    <r>
      <t>Measurement method(s) used (point 1 of Annex V , to Directive 2012/27/EU)</t>
    </r>
    <r>
      <rPr>
        <vertAlign val="superscript"/>
        <sz val="10"/>
        <color rgb="FF000000"/>
        <rFont val="Times New Roman"/>
        <family val="1"/>
      </rPr>
      <t xml:space="preserve"> (6)</t>
    </r>
  </si>
  <si>
    <t>Metric(s) used to express the energy savings (primary or final energy savings) (Article  7a(4), and point 3(d) of Annex V to Directive 2012/27/EU)</t>
  </si>
  <si>
    <r>
      <t>How are lifetimes (and possible changes in savings over time) taken into account in savings calculations (points 2(i) and 5(h) of Annex V to Directive 2012/27/EU)</t>
    </r>
    <r>
      <rPr>
        <vertAlign val="superscript"/>
        <sz val="10"/>
        <color rgb="FF000000"/>
        <rFont val="Times New Roman"/>
        <family val="1"/>
      </rPr>
      <t xml:space="preserve"> (7)</t>
    </r>
  </si>
  <si>
    <t>Other sources of information or references (e.g. studies, evaluation reports) where more explanations and details about the savings calculations can be found</t>
  </si>
  <si>
    <r>
      <t xml:space="preserve">Additionality and materiality (requirements related to points 2 and 5(g) of Annex V </t>
    </r>
    <r>
      <rPr>
        <sz val="10"/>
        <color rgb="FF000000"/>
        <rFont val="Times New Roman"/>
        <family val="1"/>
      </rPr>
      <t>to Directive 2012/27/EU</t>
    </r>
    <r>
      <rPr>
        <sz val="10"/>
        <color theme="1"/>
        <rFont val="Times New Roman"/>
        <family val="1"/>
      </rPr>
      <t>)</t>
    </r>
  </si>
  <si>
    <r>
      <t>Description of the calculation methodology; including how additionality is taken into account in the calculation methodology (point 2(a) of Annex V to Directive 2012/27/EU)</t>
    </r>
    <r>
      <rPr>
        <vertAlign val="superscript"/>
        <sz val="10"/>
        <color rgb="FF000000"/>
        <rFont val="Times New Roman"/>
        <family val="1"/>
      </rPr>
      <t>(8)</t>
    </r>
  </si>
  <si>
    <t>Does the EEOS promote early replacements? If so, how is it taken into account in the calculation of the savings? (point 2(f) of Annex V to Directive 2012/27/EU)</t>
  </si>
  <si>
    <t>Benchmarks used for deemed and scaled savings (in case deemed or scaled savings are used) (point 1(c) of Annex V to Directive 2012/27/EU)</t>
  </si>
  <si>
    <t>How is materiality of savings ensured? (point 3(h) of Annex V to Directive 2012/27/EU)</t>
  </si>
  <si>
    <t>Possible overlaps (between policy measures and between individual actions) and double counting</t>
  </si>
  <si>
    <r>
      <t>Possible overlaps between individual actions eligible to the EEOS</t>
    </r>
    <r>
      <rPr>
        <vertAlign val="superscript"/>
        <sz val="10"/>
        <color rgb="FF000000"/>
        <rFont val="Times New Roman"/>
        <family val="1"/>
      </rPr>
      <t>(9)</t>
    </r>
  </si>
  <si>
    <t>Possible overlaps between the EEOS and alternative measure(s) reported to Article 7 of Directive 2012/27/EU</t>
  </si>
  <si>
    <t>How are possible overlaps (between the EEOS and alternative measures) addressed to avoid any double counting of energy savings? (point 3(g) of Annex V to Directive 2012/27/EU)</t>
  </si>
  <si>
    <r>
      <t>Climatic variations (where relevant) (points 2(h) and 5(i) of Annex V</t>
    </r>
    <r>
      <rPr>
        <sz val="10"/>
        <color rgb="FF000000"/>
        <rFont val="Times New Roman"/>
        <family val="1"/>
      </rPr>
      <t xml:space="preserve"> to Directive 2012/27/EU</t>
    </r>
    <r>
      <rPr>
        <sz val="10"/>
        <color theme="1"/>
        <rFont val="Times New Roman"/>
        <family val="1"/>
      </rPr>
      <t>)</t>
    </r>
  </si>
  <si>
    <t>Are there climatic variations between regions? And can they affect the actions eligible to the EEOS?</t>
  </si>
  <si>
    <t>How are climatic variations addressed in savings calculations where relevant?</t>
  </si>
  <si>
    <t>Monitoring and verification (M&amp;V) of savings (point 5(j) of Annex V to Directive 2012/27/EU)</t>
  </si>
  <si>
    <t>Brief description of the monitoring &amp; verification system and of the process of verification</t>
  </si>
  <si>
    <t>Authorities responsible for the M&amp;V of the EEOS</t>
  </si>
  <si>
    <t>Independence of the M&amp;V from obligated parties (Article 7a (5) of Directive 2012/27/EU)</t>
  </si>
  <si>
    <r>
      <t>Verification of statistically representative samples (Article 7a (5) of Directive 2012/27/EU))</t>
    </r>
    <r>
      <rPr>
        <vertAlign val="superscript"/>
        <sz val="10"/>
        <color rgb="FF000000"/>
        <rFont val="Times New Roman"/>
        <family val="1"/>
      </rPr>
      <t xml:space="preserve"> (10)</t>
    </r>
  </si>
  <si>
    <t>Reporting obligations for obligated parties (savings achieved by each obligated party, or each sub-category of obligated party, and in total under the scheme)</t>
  </si>
  <si>
    <t>Publication of energy savings achieved each year under the EEOS (Article 7a (7) of Directive 2012/27/EU))</t>
  </si>
  <si>
    <t>Penalties applied in case of non-compliance (and related references, including the law or other legal texts setting the penalties and related conditions)</t>
  </si>
  <si>
    <t>Provision(s) in case the progress of the EEOS is not satisfactory (point 3(f) of Annex V to Directive 2012/27/EU))</t>
  </si>
  <si>
    <r>
      <t xml:space="preserve">Information about quality standards (point 2(g) of Annex V </t>
    </r>
    <r>
      <rPr>
        <sz val="10"/>
        <color rgb="FF000000"/>
        <rFont val="Times New Roman"/>
        <family val="1"/>
      </rPr>
      <t>to Directive 2012/27/EU</t>
    </r>
    <r>
      <rPr>
        <sz val="10"/>
        <color theme="1"/>
        <rFont val="Times New Roman"/>
        <family val="1"/>
      </rPr>
      <t>)</t>
    </r>
  </si>
  <si>
    <t>How are quality standards (for products, services and installation of measures) promoted or required by the EEOS?</t>
  </si>
  <si>
    <t>Complementary information or explanations</t>
  </si>
  <si>
    <t>Mention here any other information of explanation that can be useful for experience sharing</t>
  </si>
  <si>
    <t>(1) Member States shall complete this field if expected new annual end-use energy savings are stable. If the new annual end-use energy savings are expected to change over time MS shall complete the fields per year.</t>
  </si>
  <si>
    <t>(2) Member States shall specify the sectors (residential; services; industry; transport;other(s)) taken into account to calculate the target(s) of the EEOS and to define obligated parties. If the sectors eligible for individual actions are different, it shall be specified in the next field.</t>
  </si>
  <si>
    <t>(3) Member States shall specify here the eligible actions. If the list of measures is too long, Member States shall mention here the main eligibility criteria and provide the list as a separate file. Member States shall specify the lifetime values assumed for the different types or categories of actions using Table 4 in this Annex.</t>
  </si>
  <si>
    <t>(4) In case obligated parties are allowed to count towards their obligation certified energy savings achieved by energy service providers or other third parties, Member States shall explain the eligibility criteria for these third parties and how it is ensured that the certification of energy savings follows an approval process that is clear and transparent.</t>
  </si>
  <si>
    <t>(5) Member States shall specify if obligated parties can or shall fulfil their savings obligation, in whole or in part, as a contribution to an Energy Efficiency National Fund.</t>
  </si>
  <si>
    <t>(6) Member States shall specify the methods used according to the typology defined in Annex V(1): (a) deemed savings / (b) metered savings / (c) scaled savings / (d) surveyed savings. Member States shall explain in case another type of method is used.</t>
  </si>
  <si>
    <t>(7) Member States shall add explanation, especially if a method different from the one presented in point 2(i) of Annex V is used).</t>
  </si>
  <si>
    <t>(8) Member States shall explain how the calculation methodology complies with points (a) to (c) of Annex V(2), including how the effects of EU laws and regulations are taken into account, as required by points 2(b) and 2(c) of Annex V.</t>
  </si>
  <si>
    <t>(9)  Member States shall explain how such overlaps are taken into account in the savings calculations; for example interactions between insulation of walls and replacement of heating systems. Member States shall also explain how the M&amp;V system prevents the same individual action to be reported by several obligated parties (avoiding double counting within the EEOS).</t>
  </si>
  <si>
    <t>(10)  Member States shall explain how verification of statistically representative samples of actions is ensured, and specify the criteria used to define and select representative samples.</t>
  </si>
  <si>
    <r>
      <t xml:space="preserve">Table 2: Alternative policy measures referred to in Article 7b and Article 20(6) </t>
    </r>
    <r>
      <rPr>
        <sz val="10"/>
        <color rgb="FF000000"/>
        <rFont val="Times New Roman"/>
        <family val="1"/>
      </rPr>
      <t>of Directive 2012/27/EU)</t>
    </r>
    <r>
      <rPr>
        <sz val="10"/>
        <color theme="1"/>
        <rFont val="Times New Roman"/>
        <family val="1"/>
      </rPr>
      <t xml:space="preserve"> </t>
    </r>
    <r>
      <rPr>
        <i/>
        <sz val="11"/>
        <color theme="1"/>
        <rFont val="Times New Roman"/>
        <family val="1"/>
      </rPr>
      <t xml:space="preserve"> (except taxation measures)</t>
    </r>
  </si>
  <si>
    <t>Budget planned or estimated, including the corresponding implementation period(s)</t>
  </si>
  <si>
    <t>Expected savings for 2021-2030 and duration of the obligation period(s) (points 5(d) and 5(e) of Annex V to Directive 2012/27/EU))</t>
  </si>
  <si>
    <r>
      <t>Intermediate period(s), where relevant</t>
    </r>
    <r>
      <rPr>
        <vertAlign val="superscript"/>
        <sz val="10"/>
        <color rgb="FF000000"/>
        <rFont val="Times New Roman"/>
        <family val="1"/>
      </rPr>
      <t>(2)</t>
    </r>
  </si>
  <si>
    <t>Implementing public authorities, participating or entrusted parties and their responsibilities for implementing the policy measure (points 3(b) and 5(b) of Annex V to Directive 2012/27/EU))</t>
  </si>
  <si>
    <r>
      <t>Target sectors (point 5(c) of Annex V to Directive 2012/27/EU))</t>
    </r>
    <r>
      <rPr>
        <vertAlign val="superscript"/>
        <sz val="10"/>
        <color rgb="FF000000"/>
        <rFont val="Times New Roman"/>
        <family val="1"/>
      </rPr>
      <t>(3)</t>
    </r>
  </si>
  <si>
    <r>
      <t>Individual actions eligible to the alternative measure (point 5(f) of Annex V to Directive 2012/27/EU)) and corresponding lifetimes (points 2(i) and 5(h) of Annex V to Directive 2012/27/EU))</t>
    </r>
    <r>
      <rPr>
        <vertAlign val="superscript"/>
        <sz val="10"/>
        <color rgb="FF000000"/>
        <rFont val="Times New Roman"/>
        <family val="1"/>
      </rPr>
      <t>(4)</t>
    </r>
  </si>
  <si>
    <t>Specific policy measures or individual actions targeting energy poverty (where applicable)</t>
  </si>
  <si>
    <r>
      <t>Measurement method(s) used (point 1 of Annex V to Directive 2012/27/EU))</t>
    </r>
    <r>
      <rPr>
        <vertAlign val="superscript"/>
        <sz val="10"/>
        <color rgb="FF000000"/>
        <rFont val="Times New Roman"/>
        <family val="1"/>
      </rPr>
      <t xml:space="preserve"> (5)</t>
    </r>
  </si>
  <si>
    <t>Metric(s) used to express the energy savings (primary or final energy savings) (point 3(d) of Annex V to Directive 2012/27/EU))</t>
  </si>
  <si>
    <r>
      <t>How are lifetimes (and possible changes in savings over time) taken into account in savings calculations (points 2(i) and 5(h) of Annex V to Directive 2012/27/EU))</t>
    </r>
    <r>
      <rPr>
        <vertAlign val="superscript"/>
        <sz val="10"/>
        <color rgb="FF000000"/>
        <rFont val="Times New Roman"/>
        <family val="1"/>
      </rPr>
      <t>(6)</t>
    </r>
  </si>
  <si>
    <r>
      <t>Additionality and materiality (requirements related to points 2 and 5(g) of Annex V</t>
    </r>
    <r>
      <rPr>
        <sz val="10"/>
        <color rgb="FF000000"/>
        <rFont val="Times New Roman"/>
        <family val="1"/>
      </rPr>
      <t xml:space="preserve"> to Directive 2012/27/EU)</t>
    </r>
    <r>
      <rPr>
        <sz val="10"/>
        <color theme="1"/>
        <rFont val="Times New Roman"/>
        <family val="1"/>
      </rPr>
      <t>)</t>
    </r>
  </si>
  <si>
    <r>
      <t>Description of the calculation methodology; including how additionality is taken into account in the calculation methodology (point 2(a) of Annex V to Directive 2012/27/EU))</t>
    </r>
    <r>
      <rPr>
        <vertAlign val="superscript"/>
        <sz val="10"/>
        <color rgb="FF000000"/>
        <rFont val="Times New Roman"/>
        <family val="1"/>
      </rPr>
      <t>(7)</t>
    </r>
  </si>
  <si>
    <t>Does the policy measure promote early replacements? If so, how is it taken into account in the calculation of the savings? (point 2(f) of Annex V to Directive 2012/27/EU))</t>
  </si>
  <si>
    <t>Benchmarks used for deemed and scaled savings (in case  deemed or scaled savings are used) (point 1(c) of Annex V to Directive 2012/27/EU))</t>
  </si>
  <si>
    <t>How is materiality of savings ensured? (point 3(h) of Annex V to Directive 2012/27/EU))</t>
  </si>
  <si>
    <r>
      <t>Possible overlaps between individual actions eligible to the policy measure</t>
    </r>
    <r>
      <rPr>
        <vertAlign val="superscript"/>
        <sz val="10"/>
        <color rgb="FF000000"/>
        <rFont val="Times New Roman"/>
        <family val="1"/>
      </rPr>
      <t>(8)</t>
    </r>
  </si>
  <si>
    <t>Possible overlaps among the EEOS (if any) and alternative measure(s) reported to Article 7</t>
  </si>
  <si>
    <t>How are possible overlaps (among the EEOS, if any, and alternative measures) addressed to avoid any double counting of energy savings? (point 3(g) of Annex V)</t>
  </si>
  <si>
    <r>
      <t xml:space="preserve">Climatic variations (where relevant) (points 2(h) and 5(i) of Annex V </t>
    </r>
    <r>
      <rPr>
        <sz val="10"/>
        <color rgb="FF000000"/>
        <rFont val="Times New Roman"/>
        <family val="1"/>
      </rPr>
      <t>to Directive 2012/27/EU)</t>
    </r>
    <r>
      <rPr>
        <sz val="10"/>
        <color theme="1"/>
        <rFont val="Times New Roman"/>
        <family val="1"/>
      </rPr>
      <t>)</t>
    </r>
  </si>
  <si>
    <t>Are there climatic variations between regions? And can they affect the actions eligible to the policy measure?</t>
  </si>
  <si>
    <t>Monitoring and verification (M&amp;V) of savings (point 5(j) of Annex V to Directive 2012/27/EU))</t>
  </si>
  <si>
    <t>Authorities responsible for the M&amp;V of the policy measure</t>
  </si>
  <si>
    <t>Independence of the M&amp;V from the participating or entrusted parties (Article 7b(2) of Directive 2012/27/EU)</t>
  </si>
  <si>
    <r>
      <t>Verification of statistically representative samples (Article 7b(2) of Directive 2012/27/EU)</t>
    </r>
    <r>
      <rPr>
        <vertAlign val="superscript"/>
        <sz val="10"/>
        <color rgb="FF000000"/>
        <rFont val="Times New Roman"/>
        <family val="1"/>
      </rPr>
      <t xml:space="preserve"> (9)</t>
    </r>
  </si>
  <si>
    <t>Publication of energy savings achieved each year under the policy measure (point 3(e) of Annex V to Directive 2012/27/EU)</t>
  </si>
  <si>
    <t>Provision(s) in case the progress of the policy measure is not satisfactory (point 3(f) of Annex V to Directive 2012/27/EU)</t>
  </si>
  <si>
    <t>How are quality standards (for products, services and installation of measures) promoted or required by the policy measure?</t>
  </si>
  <si>
    <t>Any other information of explanation that can be useful for experience sharing</t>
  </si>
  <si>
    <t>(2) Member States shall indicate here the periods or dates used to define intermediate objectives to enable reviewing the progress of the alternative measure.</t>
  </si>
  <si>
    <t>(3) Member States shall specify the sectors (residential; services; industry; transport;other(s)) taken into account.</t>
  </si>
  <si>
    <t>(4) Member States shall specify the categories of individual actions that can receive financial incentives or other types of support from the alternative measure, or that are promoted by the alternative measure through regulations, information or any type of policy instrument. If the list of measures is too long, Member States shall mention here the main eligibility criteria and provide the list as a separate file. Member States shall specify the lifetime values assumed for the different types or categories of actions using Table 4 in this Annex.</t>
  </si>
  <si>
    <t>(5) Member States shall specify the methods used according to the typology defined in Annex V(1): (a) deemed savings / (b) metered savings / (c) scaled savings / (d) surveyed savings. Member States shall explain in case another type of method is used.</t>
  </si>
  <si>
    <t>(6) Member States shall add explanation, especially if a method different from the one presented in point 2(i) of Annex V is used).</t>
  </si>
  <si>
    <t>(7) Member States shall explain how the calculation methodology complies with points (a) to (c) of Annex V(2), including how the effects of EU laws and regulations are taken into account, as required by points 2(b) and 2(c) of Annex V).</t>
  </si>
  <si>
    <t>(8)  Member States shall explain how such overlaps are taken into account in the savings calculations; for example interactions between insulation of walls and replacement of heating systems.</t>
  </si>
  <si>
    <t>(9)  Member States shall explain how verification of statistically representative samples of actions is ensured, and specify the criteria used to define and select representative samples.</t>
  </si>
  <si>
    <t>Duration of taxation measure (point 5(iv) of Annex V to Directive 2012/27/EU)</t>
  </si>
  <si>
    <t>Implementing public authority (point 5(ii) of Annex V to Directive 2012/27/EU)</t>
  </si>
  <si>
    <r>
      <t>Target sectors and segment of taxpayers (point 5(i) of Annex V to Directive 2012/27/EU)</t>
    </r>
    <r>
      <rPr>
        <vertAlign val="superscript"/>
        <sz val="10"/>
        <color rgb="FF000000"/>
        <rFont val="Times New Roman"/>
        <family val="1"/>
      </rPr>
      <t>(1)</t>
    </r>
  </si>
  <si>
    <r>
      <t>Expected new annual end-use energy savings (ktoe/year)</t>
    </r>
    <r>
      <rPr>
        <vertAlign val="superscript"/>
        <sz val="10"/>
        <color rgb="FF000000"/>
        <rFont val="Times New Roman"/>
        <family val="1"/>
      </rPr>
      <t>(2)</t>
    </r>
  </si>
  <si>
    <t>Complementary explanations (when relevant)</t>
  </si>
  <si>
    <r>
      <t>Calculation method(s) used</t>
    </r>
    <r>
      <rPr>
        <vertAlign val="superscript"/>
        <sz val="10"/>
        <color rgb="FF000000"/>
        <rFont val="Times New Roman"/>
        <family val="1"/>
      </rPr>
      <t>(3)</t>
    </r>
  </si>
  <si>
    <r>
      <t>Approach to calculating savings (point (4)(a) of Annex V to Directive 2012/27/EU)</t>
    </r>
    <r>
      <rPr>
        <vertAlign val="superscript"/>
        <sz val="10"/>
        <color rgb="FF000000"/>
        <rFont val="Times New Roman"/>
        <family val="1"/>
      </rPr>
      <t xml:space="preserve"> (4)</t>
    </r>
  </si>
  <si>
    <r>
      <t>Elasticities (short-term) (point (4)(b) of Annex V to Directive 2012/27/EU)</t>
    </r>
    <r>
      <rPr>
        <vertAlign val="superscript"/>
        <sz val="10"/>
        <color rgb="FF000000"/>
        <rFont val="Times New Roman"/>
        <family val="1"/>
      </rPr>
      <t xml:space="preserve"> (5)</t>
    </r>
  </si>
  <si>
    <r>
      <t>Elasticities (long-term) (point (4)(b) of Annex V to Directive 2012/27/EU)</t>
    </r>
    <r>
      <rPr>
        <vertAlign val="superscript"/>
        <sz val="10"/>
        <color rgb="FF000000"/>
        <rFont val="Times New Roman"/>
        <family val="1"/>
      </rPr>
      <t xml:space="preserve"> (6)</t>
    </r>
  </si>
  <si>
    <r>
      <t>How lifetimes are addressed in savings calculations (point 2(e) of Annex V to Directive 2012/27/EU)</t>
    </r>
    <r>
      <rPr>
        <vertAlign val="superscript"/>
        <sz val="10"/>
        <color rgb="FF000000"/>
        <rFont val="Times New Roman"/>
        <family val="1"/>
      </rPr>
      <t xml:space="preserve"> (7)</t>
    </r>
  </si>
  <si>
    <t>How is double counting with other policy measure(s) avoided? (point (4)(c) of Annex V to Directive 2012/27/EU)</t>
  </si>
  <si>
    <r>
      <t>Independence from the implementing public authority</t>
    </r>
    <r>
      <rPr>
        <vertAlign val="superscript"/>
        <sz val="10"/>
        <color rgb="FF000000"/>
        <rFont val="Times New Roman"/>
        <family val="1"/>
      </rPr>
      <t>(8)</t>
    </r>
  </si>
  <si>
    <t>Complementary explanations and source(s) of information</t>
  </si>
  <si>
    <t>(1) Member States shall specify the sectors (residential; services; industry; transport;other(s)) taken into account.</t>
  </si>
  <si>
    <t>(2) Member States shall complete this field if expected new annual end-use energy savings are stable. If the new annual end-use energy savings are expected to change over time MS shall complete the fields per year.</t>
  </si>
  <si>
    <t>(3) Member States shall explain the category of model used to calculate the savings, if short-term and/or long-term elasticities are taken into account and why, the variables taken into account in the model and how they were selected.</t>
  </si>
  <si>
    <t>(4) Member States shall explain the method for analyzing the effects on energy consumption with and without the taxation measure (counterfactual); How the counterfactual is defined, and how it is ensured that at least the minimum EU levels of taxation are taken into account.</t>
  </si>
  <si>
    <t>(5) When relevant, Member States shall explain how the short-term elasticities are defined, ensuring that they represent the responsiveness of energy demand to price changes. Member States shall mention the data sources to be used to define the elasticities.</t>
  </si>
  <si>
    <t>(6) When relevant, Member States shall explain how the long-term elasticities are defined, ensuring that they represent the responsiveness of energy demand to price changes. Member States shall mention the data sources to be used to define the elasticities.</t>
  </si>
  <si>
    <t>(7) Member States shall explain how the calculation methodology ensures that only savings from individual actions implemented after 31 December 2020 and before 31 December 2030 can be taken into account.</t>
  </si>
  <si>
    <t>(8) Member States shall explain how the independence of the evaluator(s) of the energy savings from the taxation measure is ensured.</t>
  </si>
  <si>
    <t>Table 4: Information about the lifetime of the individual actions eligible to the policies and measures reported for Article 7 of Directive 2012/27/EU</t>
  </si>
  <si>
    <t>Eligible action</t>
  </si>
  <si>
    <t>End-use sector</t>
  </si>
  <si>
    <t>Assumed lifetime value (in years)</t>
  </si>
  <si>
    <t>Assumptions about possible changes in the energy savings over time</t>
  </si>
  <si>
    <t>Source or method use to estimate the lifetime and related assumptions</t>
  </si>
  <si>
    <t>Action 1</t>
  </si>
  <si>
    <t>Action 2</t>
  </si>
  <si>
    <t>Action 3</t>
  </si>
  <si>
    <t>Miap = mandatory if applicable</t>
  </si>
  <si>
    <t>Table 1: Energy savings achieved through Article 7 of Directive 2012/27/EU in year X-2</t>
  </si>
  <si>
    <t>PaM number</t>
  </si>
  <si>
    <r>
      <t xml:space="preserve">Vulnerable households addressed </t>
    </r>
    <r>
      <rPr>
        <vertAlign val="superscript"/>
        <sz val="10"/>
        <color theme="1"/>
        <rFont val="Times New Roman"/>
        <family val="1"/>
      </rPr>
      <t>(2)</t>
    </r>
  </si>
  <si>
    <r>
      <t>Final energy savings achieved through national EEOs referred to in Article 7a of</t>
    </r>
    <r>
      <rPr>
        <sz val="12"/>
        <color rgb="FFFFFFFF"/>
        <rFont val="Times New Roman"/>
        <family val="1"/>
      </rPr>
      <t xml:space="preserve"> </t>
    </r>
    <r>
      <rPr>
        <sz val="10"/>
        <color theme="1"/>
        <rFont val="Times New Roman"/>
        <family val="1"/>
      </rPr>
      <t>Directive 2012/27/EU or alternative measures adopted in application of Article 7b of that Directive (excl. Article 7(4), point (c) of that Directive)</t>
    </r>
  </si>
  <si>
    <t>Of which final energy savings achieved by PaMs aimed at alleviation of energy poverty in line with Article 7(11) of Directive 2012/27/EU</t>
  </si>
  <si>
    <t>Amount of final energy savings achieved in accordance with Article 7(4), point (c) of Directive 2012/27/EU</t>
  </si>
  <si>
    <r>
      <t xml:space="preserve">Total annual end-use savings achieved in Year X-2 </t>
    </r>
    <r>
      <rPr>
        <vertAlign val="superscript"/>
        <sz val="10"/>
        <color theme="1"/>
        <rFont val="Times New Roman"/>
        <family val="1"/>
      </rPr>
      <t>(3)</t>
    </r>
  </si>
  <si>
    <r>
      <t xml:space="preserve">Thereof, savings achieved in Year X-2 only from </t>
    </r>
    <r>
      <rPr>
        <u/>
        <sz val="10"/>
        <color theme="1"/>
        <rFont val="Times New Roman"/>
        <family val="1"/>
      </rPr>
      <t>new actions</t>
    </r>
    <r>
      <rPr>
        <sz val="10"/>
        <color theme="1"/>
        <rFont val="Times New Roman"/>
        <family val="1"/>
      </rPr>
      <t xml:space="preserve"> that were implemented in Year X-2</t>
    </r>
  </si>
  <si>
    <t>Total cumulative end-use savings achieved from 2021 to Year X-2</t>
  </si>
  <si>
    <r>
      <t xml:space="preserve">Thereof, savings achieved in Year X-2 only from </t>
    </r>
    <r>
      <rPr>
        <u/>
        <sz val="10"/>
        <color theme="1"/>
        <rFont val="Times New Roman"/>
        <family val="1"/>
      </rPr>
      <t>new actions</t>
    </r>
    <r>
      <rPr>
        <sz val="10"/>
        <color theme="1"/>
        <rFont val="Times New Roman"/>
        <family val="1"/>
      </rPr>
      <t xml:space="preserve"> that were implemented in Year X-2</t>
    </r>
  </si>
  <si>
    <t>Total cumulative end-use savings achieved from 2021 to Year X-2</t>
  </si>
  <si>
    <t>PaM 1</t>
  </si>
  <si>
    <t>ktoe</t>
  </si>
  <si>
    <t>No</t>
  </si>
  <si>
    <t>PaM 2</t>
  </si>
  <si>
    <t>Yes</t>
  </si>
  <si>
    <t>PaM 3</t>
  </si>
  <si>
    <t>PaM 4</t>
  </si>
  <si>
    <t>PaM 5</t>
  </si>
  <si>
    <t>PaM 6</t>
  </si>
  <si>
    <t>PaM 7</t>
  </si>
  <si>
    <t>PaM 8</t>
  </si>
  <si>
    <t>PaM 9</t>
  </si>
  <si>
    <t>PaM 10</t>
  </si>
  <si>
    <t>PaM 11</t>
  </si>
  <si>
    <t>PaM 12</t>
  </si>
  <si>
    <t>PaM 13</t>
  </si>
  <si>
    <t>Notation: Reporting for calendar year X-2, with X = reporting year, M = mandatory; Miap = mandatory if applicable.</t>
  </si>
  <si>
    <t xml:space="preserve">(1) Member States shall report on national energy efficiency obligation scheme and alternative measures pursuant to Article 7a and 7b of Directive 2012/27/EU. </t>
  </si>
  <si>
    <t>(2) Member States shall select from the following options whether vulnerable households, including those affected by energy poverty and, where appropriate, in social housing are included: Yes; No. For the definition on vulnerable households, guidance is provided in Article 28 of Directive (EU) 2019/944 and Article 3(3), point (d) of Regulation (EU) 2018/1999.</t>
  </si>
  <si>
    <t>(3) Total annual end-use savings achieved in Year X-2, i.e. amount of savings from new actions implemented from 2021 to Year X-3 that continue delivering savings in X-2, taking into account savings lifetimes.</t>
  </si>
  <si>
    <t>Table 2: Energy savings achieved through Article 7 of Directive 2012/27/EU in year X-3(1)</t>
  </si>
  <si>
    <r>
      <t xml:space="preserve">Vulnerable households addressed </t>
    </r>
    <r>
      <rPr>
        <b/>
        <vertAlign val="superscript"/>
        <sz val="10"/>
        <color theme="1"/>
        <rFont val="Times New Roman"/>
        <family val="1"/>
      </rPr>
      <t>(</t>
    </r>
    <r>
      <rPr>
        <vertAlign val="superscript"/>
        <sz val="10"/>
        <color theme="1"/>
        <rFont val="Times New Roman"/>
        <family val="1"/>
      </rPr>
      <t>2)</t>
    </r>
  </si>
  <si>
    <t>Final energy savings achieved through national EEOs referred to in Article 7a of Directive 2012/27/EU or alternative measures adopted in application of Article 7b of that Directive (excl. Article 7(4), point (c) of that Directive)</t>
  </si>
  <si>
    <r>
      <t>Of which final energy savings achieved by PaMs aimed at alleviation of energy poverty in line with Article 7(11)</t>
    </r>
    <r>
      <rPr>
        <b/>
        <sz val="12"/>
        <color rgb="FFFFFFFF"/>
        <rFont val="Times New Roman"/>
        <family val="1"/>
      </rPr>
      <t xml:space="preserve"> </t>
    </r>
    <r>
      <rPr>
        <sz val="10"/>
        <color theme="1"/>
        <rFont val="Times New Roman"/>
        <family val="1"/>
      </rPr>
      <t>of Directive 2012/27/EU</t>
    </r>
  </si>
  <si>
    <r>
      <t xml:space="preserve">Total annual end-use savings achieved in Year X-3 </t>
    </r>
    <r>
      <rPr>
        <vertAlign val="superscript"/>
        <sz val="10"/>
        <color theme="1"/>
        <rFont val="Times New Roman"/>
        <family val="1"/>
      </rPr>
      <t>(3)</t>
    </r>
  </si>
  <si>
    <r>
      <t xml:space="preserve">Thereof, savings achieved in Year X-3 only from </t>
    </r>
    <r>
      <rPr>
        <u/>
        <sz val="10"/>
        <color theme="1"/>
        <rFont val="Times New Roman"/>
        <family val="1"/>
      </rPr>
      <t>new actions</t>
    </r>
    <r>
      <rPr>
        <sz val="10"/>
        <color theme="1"/>
        <rFont val="Times New Roman"/>
        <family val="1"/>
      </rPr>
      <t xml:space="preserve"> that were implemented in Year X-3</t>
    </r>
  </si>
  <si>
    <t>Total cumulative end-use savings achieved from 2021 to Year X-3</t>
  </si>
  <si>
    <r>
      <t xml:space="preserve">Total annual end-use savings achieved in Year X-3 </t>
    </r>
    <r>
      <rPr>
        <vertAlign val="superscript"/>
        <sz val="10"/>
        <color theme="1"/>
        <rFont val="Times New Roman"/>
        <family val="1"/>
      </rPr>
      <t xml:space="preserve">(2) </t>
    </r>
  </si>
  <si>
    <r>
      <t xml:space="preserve">Thereof, savings achieved in Year X-3only from </t>
    </r>
    <r>
      <rPr>
        <u/>
        <sz val="10"/>
        <color theme="1"/>
        <rFont val="Times New Roman"/>
        <family val="1"/>
      </rPr>
      <t>new actions</t>
    </r>
    <r>
      <rPr>
        <sz val="10"/>
        <color theme="1"/>
        <rFont val="Times New Roman"/>
        <family val="1"/>
      </rPr>
      <t xml:space="preserve"> that were implemented in Year X-3</t>
    </r>
  </si>
  <si>
    <r>
      <t xml:space="preserve">Total annual end-use savings achieved in Year X-3 </t>
    </r>
    <r>
      <rPr>
        <vertAlign val="superscript"/>
        <sz val="10"/>
        <color theme="1"/>
        <rFont val="Times New Roman"/>
        <family val="1"/>
      </rPr>
      <t>(2)</t>
    </r>
  </si>
  <si>
    <r>
      <t>M</t>
    </r>
    <r>
      <rPr>
        <vertAlign val="subscript"/>
        <sz val="10"/>
        <color theme="1"/>
        <rFont val="Times New Roman"/>
        <family val="1"/>
      </rPr>
      <t>iap</t>
    </r>
  </si>
  <si>
    <t>Notation: Reporting for calendar year X-3, with X = reporting year; M = mandatory; Miap = mandatory if applicable;</t>
  </si>
  <si>
    <t>(1) X-3 shall not apply for the first progress reports in 2023.</t>
  </si>
  <si>
    <t>(3) Total annual end-use savings achieved in Year X-3, i.e., amount of savings from new actions implemented from 2021 to Year X-4 that continue delivering savings in X-3, taking into account savings lifetimes.</t>
  </si>
  <si>
    <t xml:space="preserve">(3) Amount of energy savings can be estimated: deemed, metered, scaled or surveyed savings can be reported. </t>
  </si>
  <si>
    <t>(2) Without prejudice to Article 7 of Directive 2010/31/EU, Member States may opt for an alternative approach to paragraphs 1 to 5 of Article 5 of Directive 2012/27/EU, whereby they take other cost effective measures, including deep renovations and measures for behavioural change of occupants, to achieve an amount of energy savings in eligible buildings owned and occupied by their central government that is at least equivalent.</t>
  </si>
  <si>
    <t>(1) Member States shall report on policies and measures referred to in Article 5(6) of the Directive 2012/27/EU.</t>
  </si>
  <si>
    <t xml:space="preserve">Notes: </t>
  </si>
  <si>
    <t>Notation: X = reporting year; Miap = mandatory if applicable</t>
  </si>
  <si>
    <t>Sum of energy savings achieved in eligible buildings owned and occupied by their central government, over the time period 2021 – Year X-3 (X-2) (i.e. corresponding to 3% renovation rate)</t>
  </si>
  <si>
    <r>
      <t xml:space="preserve">Amount of energy savings achieved in eligible buildings owned and occupied by their central government in Year X-3 and X-2 </t>
    </r>
    <r>
      <rPr>
        <vertAlign val="superscript"/>
        <sz val="12"/>
        <color theme="1"/>
        <rFont val="Times New Roman"/>
        <family val="1"/>
      </rPr>
      <t>(3)</t>
    </r>
  </si>
  <si>
    <t>n/a</t>
  </si>
  <si>
    <t>and/or FEC</t>
  </si>
  <si>
    <t>PEC</t>
  </si>
  <si>
    <t>Additional information</t>
  </si>
  <si>
    <t>Year X-2</t>
  </si>
  <si>
    <t>Year X-3</t>
  </si>
  <si>
    <t>Reporting element</t>
  </si>
  <si>
    <t>Table 2 - The amount of energy savings in eligible buildings owned and occupied by their central government as referred to in Article 5(6) of Directive 2012/27/EU(1) (2)</t>
  </si>
  <si>
    <t xml:space="preserve">(2) Amount of energy savings can be estimated: deemed, metered, scaled or surveyed savings can be reported. </t>
  </si>
  <si>
    <t>(1) Member States shall report on policies and measures referred to in Article 5(1) of the Directive 2012/27/EU.</t>
  </si>
  <si>
    <t>Notation: X = reporting year; Miap = mandatory if applicable; V = voluntary</t>
  </si>
  <si>
    <t>Sum of new energy savings achieved due to renovation of buildings, over the time period 2021 – Year X-3 (X-2)(i.e. corresponding to 3% renovation rate)</t>
  </si>
  <si>
    <r>
      <t xml:space="preserve">Amount of energy savings achieved due to renovation of buildings in Year X-3 and X-2 </t>
    </r>
    <r>
      <rPr>
        <vertAlign val="superscript"/>
        <sz val="12"/>
        <color theme="1"/>
        <rFont val="Times New Roman"/>
        <family val="1"/>
      </rPr>
      <t>(2)</t>
    </r>
  </si>
  <si>
    <t>m²</t>
  </si>
  <si>
    <t>Total building floor area of buildings renovated</t>
  </si>
  <si>
    <t>and/or Final Energy Consumption (FEC)</t>
  </si>
  <si>
    <t>Primary Energy Consumption (PEC)</t>
  </si>
  <si>
    <t>Table 1 - Total renovated building floor area of heated and/or cooled buildings owned and occupied by the Member States' central government referred to in Article 5(1) of the Directive 2012/27/EU(1)</t>
  </si>
  <si>
    <t>(1) Member States shall explain the progress towards national indicative objective / target to reduce the number of households in energy poverty. Where relevant, Member States shall include information on general trends or effects from other programmes/policies, which might have an effect on the progress.</t>
  </si>
  <si>
    <t>Not applicable</t>
  </si>
  <si>
    <t>Danmark har generelt et veludbygget socialt sikkerhedsnet, som sikrer retten til velfærdsydelser i tilfælde af arbejdsløshed, sygdom og andre behov. Danmark anser energifattigdom som værende en problemstilling, som bl.a. adresseres gennem eksisterende målrettede sociale ydelser. Pensionister og førtidspensionister kan fx få et varmetillæg til betaling af varme og varmt vand. Hvis betingelserne i øvrigt er opfyldt, kan personer, der har været udsat for en social begivenhed som fx sygdom eller arbejdsløshed, også modtage økonomisk hjælp til enkeltudgifter på baggrund af en konkret vurdering fra kommune.
Det bemærkes endvidere, at Danmark ikke har en officiel fattigdomsgrænse. Danmark er dog forpligtet til at vurdere antallet af energifattige husholdninger, bl.a. til brug for Social Klimafond og Energieffektiviseringsdirektivet. Det følger af energieffektivitetsdirektivets art. 2 nr. 52, at vurderingen som minimum skal inddrage følgende faktorer: utilstrækkelige økonomiske midler, utilstrækkelig disponibel indkomst, høje energiudgifter og dårlig energieffektivitet i boliger.                                                                             Danmark har på den baggrund estimeret et antal lavindkomst-husholdninger der oplever en en vis energibyrde.</t>
  </si>
  <si>
    <t>Value in base year</t>
  </si>
  <si>
    <t>Base year</t>
  </si>
  <si>
    <t xml:space="preserve">Name of indicator to monitor progress </t>
  </si>
  <si>
    <t>(if applicable)</t>
  </si>
  <si>
    <t>Details concerning the monitoring strategy</t>
  </si>
  <si>
    <r>
      <t xml:space="preserve">Progress towards target/ objective </t>
    </r>
    <r>
      <rPr>
        <vertAlign val="superscript"/>
        <sz val="11"/>
        <color theme="1"/>
        <rFont val="Times New Roman"/>
        <family val="1"/>
      </rPr>
      <t>(1)</t>
    </r>
  </si>
  <si>
    <t>Table 1 - Information on progress towards national indicative objectives to reduce the number of households in energy poverty</t>
  </si>
  <si>
    <t>(1) Member States may include information on the status, e.g., whether it is a legal definition or a working definition (which has no legal status but creates a common knowledge on the characteristics of energy poverty and supports setting of targets, implementing measures and monitoring trends) and information on supporting indicators.</t>
  </si>
  <si>
    <t>V = voluntary</t>
  </si>
  <si>
    <t xml:space="preserve">Se tabel 1 for antallet af husholdninger. </t>
  </si>
  <si>
    <r>
      <t xml:space="preserve">General comments </t>
    </r>
    <r>
      <rPr>
        <vertAlign val="superscript"/>
        <sz val="12"/>
        <color theme="1"/>
        <rFont val="Times New Roman"/>
        <family val="1"/>
      </rPr>
      <t>(1)</t>
    </r>
  </si>
  <si>
    <t>Year of last amendment</t>
  </si>
  <si>
    <t>Year of publication</t>
  </si>
  <si>
    <t>National definition of energy poverty</t>
  </si>
  <si>
    <t>Table 4 - Information on national definition of energy poverty</t>
  </si>
  <si>
    <t xml:space="preserve">(2) Member States may report the data collection period and whether data is collected regularly. </t>
  </si>
  <si>
    <t>(1) Member States may report national indicators that complement the indicators in Table 2. These may include income of households, the affordability of energy services, housing situations and equipment and complementary/indirect indicators useful to deepen the analysis of potential drivers of energy poverty. Indicators may be drawn from the Building Stock Observatory database.</t>
  </si>
  <si>
    <t>Notation: X = reporting year; V = voluntary</t>
  </si>
  <si>
    <t>High energy use in household</t>
  </si>
  <si>
    <t xml:space="preserve">Indicator 3 </t>
  </si>
  <si>
    <t>Bygninger med energimærke E eller ringere defineres som bygninger med lav energimæssig ydeevne</t>
  </si>
  <si>
    <t>Households in buildings with low energy perfomance</t>
  </si>
  <si>
    <t>Indicator 2</t>
  </si>
  <si>
    <t>Households in the low-income group</t>
  </si>
  <si>
    <t>Indicator 1</t>
  </si>
  <si>
    <t>Short description</t>
  </si>
  <si>
    <r>
      <t>Data collection period</t>
    </r>
    <r>
      <rPr>
        <vertAlign val="superscript"/>
        <sz val="12"/>
        <color theme="1"/>
        <rFont val="Times New Roman"/>
        <family val="1"/>
      </rPr>
      <t>(2)</t>
    </r>
  </si>
  <si>
    <t>Data source</t>
  </si>
  <si>
    <r>
      <t>Name of indicator</t>
    </r>
    <r>
      <rPr>
        <vertAlign val="superscript"/>
        <sz val="12"/>
        <color theme="1"/>
        <rFont val="Times New Roman"/>
        <family val="1"/>
      </rPr>
      <t>(1)</t>
    </r>
  </si>
  <si>
    <t>Table 3 - Reporting on national indicators in relation to energy poverty</t>
  </si>
  <si>
    <t>(1) These data are not part of yearly Eurostat surveys but may be available on national level.</t>
  </si>
  <si>
    <t xml:space="preserve">Note: </t>
  </si>
  <si>
    <t>ct/kWh</t>
  </si>
  <si>
    <t>Household gas prices, lowest consumption band</t>
  </si>
  <si>
    <t>Household electricity prices, lowest consumption band</t>
  </si>
  <si>
    <t>Household gas prices</t>
  </si>
  <si>
    <t>Household electricity prices</t>
  </si>
  <si>
    <t>2nd half</t>
  </si>
  <si>
    <t>1st half</t>
  </si>
  <si>
    <t>Population (%)</t>
  </si>
  <si>
    <r>
      <t>Share of total population with leak, damp, rot in dwelling</t>
    </r>
    <r>
      <rPr>
        <vertAlign val="superscript"/>
        <sz val="12"/>
        <color theme="1"/>
        <rFont val="Times New Roman"/>
        <family val="1"/>
      </rPr>
      <t>(1)</t>
    </r>
  </si>
  <si>
    <t>Population below 60% of median equivalised income (%)</t>
  </si>
  <si>
    <r>
      <t>Share of population at risk of poverty with leak, damp or rot in dwelling</t>
    </r>
    <r>
      <rPr>
        <vertAlign val="superscript"/>
        <sz val="12"/>
        <color theme="1"/>
        <rFont val="Times New Roman"/>
        <family val="1"/>
      </rPr>
      <t>(1)</t>
    </r>
  </si>
  <si>
    <t>Share of total population with arrears on utility bills</t>
  </si>
  <si>
    <t>Share of population at risk of poverty with arrears on utility bills</t>
  </si>
  <si>
    <t>Share of total population not able to keep home adequately warm</t>
  </si>
  <si>
    <t>Share of population at risk of poverty not able to keep home adequately warm</t>
  </si>
  <si>
    <t>Table 2 - Reporting on indicators in relation to energy poverty</t>
  </si>
  <si>
    <t>(2) Member States may choose to report a reference period (e.g. average of three years).</t>
  </si>
  <si>
    <t>(1) Member States shall select from the following options (additional units may be added and specified under ‘other’): absolute numbers; %; other.</t>
  </si>
  <si>
    <t xml:space="preserve">See table 3. Source: KEFM. </t>
  </si>
  <si>
    <t xml:space="preserve">0,2-0,9 percent of households </t>
  </si>
  <si>
    <r>
      <t xml:space="preserve"> M</t>
    </r>
    <r>
      <rPr>
        <vertAlign val="subscript"/>
        <sz val="12"/>
        <color rgb="FF000000"/>
        <rFont val="Times New Roman"/>
        <family val="1"/>
      </rPr>
      <t>iap</t>
    </r>
  </si>
  <si>
    <r>
      <t xml:space="preserve"> M</t>
    </r>
    <r>
      <rPr>
        <vertAlign val="subscript"/>
        <sz val="12"/>
        <color theme="1"/>
        <rFont val="Times New Roman"/>
        <family val="1"/>
      </rPr>
      <t>iap</t>
    </r>
  </si>
  <si>
    <t>Criteria and data (including source) underpinning the assessment of the number of households in energy poverty</t>
  </si>
  <si>
    <t>Methodology to determine the number of households in energy poverty</t>
  </si>
  <si>
    <r>
      <t xml:space="preserve">Reference year </t>
    </r>
    <r>
      <rPr>
        <vertAlign val="superscript"/>
        <sz val="12"/>
        <color theme="1"/>
        <rFont val="Times New Roman"/>
        <family val="1"/>
      </rPr>
      <t>(2)</t>
    </r>
  </si>
  <si>
    <r>
      <t xml:space="preserve">Unit </t>
    </r>
    <r>
      <rPr>
        <vertAlign val="superscript"/>
        <sz val="12"/>
        <color theme="1"/>
        <rFont val="Times New Roman"/>
        <family val="1"/>
      </rPr>
      <t>(1)</t>
    </r>
  </si>
  <si>
    <t>Number of households in energy poverty</t>
  </si>
  <si>
    <t>Table 1 - Quantitative information on the number of households in energy poverty</t>
  </si>
  <si>
    <t>(2) Member States may describe how their integrated national energy and climate plans are implementing the just transition considering the different impacts on opportunities for men, women and gender diverse people in transitioning regions, what obstacles exist, and what plans they have planned and implemented to move forward.</t>
  </si>
  <si>
    <t>(1) Climate justice and just transition also address the sharing of benefits and burdens of climate change from a human rights perspective. Climate change threatens the effective enjoyment of a range of human rights including those to life, water and sanitation, food, health, housing, self-determination, culture and development. Member States may describe how the implementation of their integrated national energy and climate plans contributes to their obligation to prevent the foreseeable adverse effects of climate change and ensure that those affected by it, particularly those in vulnerable situations, have access to effective remedies and means of adaptation to enjoy lives of human dignity.</t>
  </si>
  <si>
    <t xml:space="preserve">Denmark has a wide social security net, ensuring the right to welfare benfits in case of unemployment, sickness and other needs. Denmark percieves energy poverty as a question that is adressed through existing targeted social schemes. Retired people can receive a direct payment funding for heating and hot water. Furthermore, under the right conditions, the people that has been through unemployment or sickness can also recieve economic aid for single expenses for heating, based on a specific evalution by the municipality. A not-extensive list of measures are: 1) Heating allowance, 2) personal allowance, 3) Single direct payments, 4) special allowance, 5) heating funds (five different funds), 6) direct singular payments to welfare recipients under certain circumstances (three different funds). </t>
  </si>
  <si>
    <t>Addressing inequalities in energy poverty</t>
  </si>
  <si>
    <t xml:space="preserve">Denmark is widely involved in gender equality across all policy areas. The equality law in Denmark secures equal opportunities for woman and men on the job market and Denmark has a high amount of both genders in the work force. Furthermore, there is legislation on equal pay and focus on pay in traditional "woman jobs". With the legislation on gender distribution in boards and managments in larger private companies and the public sector, Denmark focuses on an equal gender distribution in boards and managements in both public and private sectors. </t>
  </si>
  <si>
    <r>
      <t>Promotion of gender equality</t>
    </r>
    <r>
      <rPr>
        <vertAlign val="superscript"/>
        <sz val="12"/>
        <color theme="1"/>
        <rFont val="Times New Roman"/>
        <family val="1"/>
      </rPr>
      <t xml:space="preserve"> (2)</t>
    </r>
  </si>
  <si>
    <r>
      <t xml:space="preserve">Promotion of human rights </t>
    </r>
    <r>
      <rPr>
        <vertAlign val="superscript"/>
        <sz val="12"/>
        <color theme="1"/>
        <rFont val="Times New Roman"/>
        <family val="1"/>
      </rPr>
      <t>(1)</t>
    </r>
  </si>
  <si>
    <t>Table 2 - Impact of the implementation of the national energy and climate plan  on the promotion of human rights and gender equality and addressing inequalities in energy poverty</t>
  </si>
  <si>
    <t>(6) Member States may describe the expected impacts of measures to ensure inclusiveness of climate, energy and environmental policies, in particular as regards low-income households and communities directly affected by the transition, for instance in most affected regions, through e.g. the implementation of green infrastructure and public services, participatory processes, etc.</t>
  </si>
  <si>
    <t>(5) Member States may describe the expected impacts on costs introduced as a result of climate, energy and environmental policies for both business and consumers (e.g., energy savings lower energy cost; more durable products lower costs for replacement; lower costs for environmental clean-up and public health).</t>
  </si>
  <si>
    <t>(4) Member States may describe expected impacts on reducing environmental hazards, degradation and pollution, improving the access to safer products, intact ecosystems and their services (food, clean air, water, climate stability etc.), secure livelihoods and benefit health and well-being, including healthier working condition, e.g., limiting emission and improving air quality standards of workplaces.</t>
  </si>
  <si>
    <t>(3) Member States may describe expected impacts of policies on regions that are to be most affected by the transition, especially coal, peat or oil shale regions or carbon-intensive regions, and mitigating measures to address socio-economic consequences in such areas. Member States are encouraged to provide quantitative indicators such as jobs, economic output and local tax revenue.</t>
  </si>
  <si>
    <t>(2) Member States may describe expected impacts of policies on overall population as well as specific groups, especially the most vulnerable, reflecting as well whether some groups will benefit more than others, and describe measures aimed to ensure fairness and equal burden sharing in that respect.</t>
  </si>
  <si>
    <t>(1) Member States may provide quantitative elements on the expected evolution of labour market as a result of policies (e.g. sectors that will grow, others that will shrink, and by how much) and describe measures adopted/to be adopted to accompany this transition, including as regards education and training policies as well as social protection.</t>
  </si>
  <si>
    <r>
      <t xml:space="preserve">Inclusiveness and participatory processes </t>
    </r>
    <r>
      <rPr>
        <vertAlign val="superscript"/>
        <sz val="12"/>
        <color theme="1"/>
        <rFont val="Times New Roman"/>
        <family val="1"/>
      </rPr>
      <t>(6)</t>
    </r>
  </si>
  <si>
    <r>
      <t>Expected impacts on costs</t>
    </r>
    <r>
      <rPr>
        <vertAlign val="superscript"/>
        <sz val="12"/>
        <color theme="1"/>
        <rFont val="Times New Roman"/>
        <family val="1"/>
      </rPr>
      <t xml:space="preserve"> (5)</t>
    </r>
  </si>
  <si>
    <r>
      <t>Expected impact on quality of life, well-being</t>
    </r>
    <r>
      <rPr>
        <vertAlign val="superscript"/>
        <sz val="12"/>
        <color theme="1"/>
        <rFont val="Times New Roman"/>
        <family val="1"/>
      </rPr>
      <t xml:space="preserve"> (4)</t>
    </r>
  </si>
  <si>
    <r>
      <t xml:space="preserve">Expected impact for most affected regions </t>
    </r>
    <r>
      <rPr>
        <vertAlign val="superscript"/>
        <sz val="12"/>
        <color theme="1"/>
        <rFont val="Times New Roman"/>
        <family val="1"/>
      </rPr>
      <t>(3)</t>
    </r>
  </si>
  <si>
    <r>
      <t xml:space="preserve">Expected distributional impacts amongst population </t>
    </r>
    <r>
      <rPr>
        <vertAlign val="superscript"/>
        <sz val="12"/>
        <color theme="1"/>
        <rFont val="Times New Roman"/>
        <family val="1"/>
      </rPr>
      <t>(2)</t>
    </r>
  </si>
  <si>
    <r>
      <t xml:space="preserve">Expected impacts on jobs, labour markets and skills </t>
    </r>
    <r>
      <rPr>
        <vertAlign val="superscript"/>
        <sz val="12"/>
        <color theme="1"/>
        <rFont val="Times New Roman"/>
        <family val="1"/>
      </rPr>
      <t>(1)</t>
    </r>
  </si>
  <si>
    <t>Table 1 - Impact of the implementation of the national energy and climate plan on jobs, workers and regions</t>
  </si>
  <si>
    <t>(1)    Member States shall select one or more of  following: Decarbonisation - GHG emissions and removals; Decarbonisation - Renewable energy; Energy efficiency;  Energy security;   Internal energy market - Electricity interconnectivity;  Internal energy market - Energy transmission infrastructure; Internal energy market - Market integration; Research, innovation and competitiveness; Phase out of energy subsidies</t>
  </si>
  <si>
    <t>DK forventer at give input og erfaringer til udvikling af regulering, der kan udvikle en bedre fungerende fjernvarmesektor.</t>
  </si>
  <si>
    <t>Danmark og Nederlandene</t>
  </si>
  <si>
    <t>DK og NL har et løbende samarbejde om at udvikle en politik, der sigter mod at fremme fjernvarme samt omstilling af eksisterende fjernvarmenet til vedvarende energi og højere effektivitet.</t>
  </si>
  <si>
    <t>Igang</t>
  </si>
  <si>
    <t xml:space="preserve">Dekarbonisering - drivhusgasemissioner og -fjernelser; Dekarbonisering - Vedvarende energi; Energieffektivitet; Energisikkerhed;  </t>
  </si>
  <si>
    <t>Nederlandene - fjernvarme</t>
  </si>
  <si>
    <t>Danmark og Frankrig</t>
  </si>
  <si>
    <t>DK og FR har et løbende samarbejde om at udvikle en politik, der sigter mod at fremme fjernvarme samt omstilling af eksisterende fjernvarmenet til vedvarende energi og højere effektivitet.</t>
  </si>
  <si>
    <t>Frankrig - fjernvarme</t>
  </si>
  <si>
    <t>Danmark og Polen</t>
  </si>
  <si>
    <t>DK og PL har et løbende samarbejde om at udvikle politik, der sigter mod at fremme fjernvarmen samt omlægge eksisterende fjernvarmenet til vedvarende energi og højere effektivitet.</t>
  </si>
  <si>
    <t>Polen - fjernvarme</t>
  </si>
  <si>
    <t>Danmark og Tyskland</t>
  </si>
  <si>
    <t>DK og DE har et løbende samarbejde om at udvikle politik, der sigter mod at fremme fjernvarmen samt omlægge eksisterende fjernvarmenet til vedvarende energi og højere effektivitet. Der er samarbejder både på føderalt og statsligt niveau.</t>
  </si>
  <si>
    <t>Tyskland - fjernvarme</t>
  </si>
  <si>
    <t xml:space="preserve">Non-binding agreement on offshore renewable energy goals for 2030, 2040 and 2050 for NSOG.
Political Declaration of 2.12.2021, updating the structure and work programme of NSEC. 
Analysis of visions of the energy system towards 2050 for the Northern Seas region. 
Spatial study North Seas 2030 – offshore wind development, to better understand combined potential spatial conflicts and opportunities.  
Examination of options for co-existence of offshore renewables with other maritime uses and methodologies for assessing cumulative impacts.
Overview of national approaches towards marine uses.
(Ongoing) development of a common environmental assessment framework. 
Joint dashboard for coordinating national offshore wind tendering schedules and best-practice exchange on national support scheme designs.
Contribution to EU discussions on cost-benefit analysis and cross-border cost allocation in (hybrid) offshore projects and EU financing instruments such as CEF and REFM discussions. 
Contribution to EU products such as the Wind power package and NZIA.
Facilitating the process of the Offshore Network Development Plans.
Start of an exchange round of first experiences of hydrogen projects related to offshore. 
Quick scan 1) on impacts of large-scale offshore wind development on eco-system processes, 2) on cumulative impact assessment of offshore wind farm development until 2035, 3) on positive ecological effects of offshore wind farms. Overview and analysis of ecologically mitigating measures.                                                                                                                                                                                                   Maps of offshore wind park developments and the stage of development.                                                   Exchange of national approaches on vulnerability mapping, multi-use and decommissioning.                                                                                                                                                                               Study in 2023 on supply chain analysis on Europe's port infrastructure.
</t>
  </si>
  <si>
    <r>
      <rPr>
        <b/>
        <u/>
        <sz val="12"/>
        <color rgb="FF000000"/>
        <rFont val="Times New Roman"/>
        <family val="1"/>
      </rPr>
      <t xml:space="preserve">Decarbonisation - renewable energy:
</t>
    </r>
    <r>
      <rPr>
        <sz val="12"/>
        <color rgb="FF000000"/>
        <rFont val="Times New Roman"/>
        <family val="1"/>
      </rPr>
      <t xml:space="preserve">NSEC energy ministers agreed in their Joint Statement of 6.07.2020 in Berlin on the indispensable role offshore wind energy will play in reaching national and EU’s energy and climate targets and highlighted the importance of EU electricity market arrangements. 
NSEC countries agreed on 12.09.2022 in Dublin on a joint ambition of 260 GW of offshore wind by 2050, accounting for 85% of the EU-wide target for offshore wind by 2050.
NSEC acted as facilitating body for the NSOG priority corridor and agreed on 19.01.2023 for the North Sea basin only under the TEN-E Regulation on non-binding goals for offshore wind. These were updated on 18.12.2024: 56,6 GW by 2030, 168,5 GW by 2040, 215,9-218,9 GW by 2050. 
NSEC provided input for the EU Offshore Renewable Energy Strategy. At the ministerial meeting on 6.07.2020 NSEC energy ministers recognised the importance of continued regional cooperation also in the interest of Europe, and on 2.12.2021 ministers agreed on a new work programme and political declaration. In 2024, this was followed up by an agreement on a new work programme for 2025-2027, including a new support group on offshore hydrogen.
</t>
    </r>
    <r>
      <rPr>
        <b/>
        <u/>
        <sz val="12"/>
        <color rgb="FF000000"/>
        <rFont val="Times New Roman"/>
        <family val="1"/>
      </rPr>
      <t xml:space="preserve">Energy security &amp; Electricity Interconnectivity:
</t>
    </r>
    <r>
      <rPr>
        <sz val="12"/>
        <color rgb="FF000000"/>
        <rFont val="Times New Roman"/>
        <family val="1"/>
      </rPr>
      <t xml:space="preserve">During the North Sea Summits (respectively in 2022 and 2023), NSEC members together with the UK set an ambition of 120GW in 2030 and 300GW in 2050 in the North Seas.
In 2023 NSEC members have implented the NSEC Action Agenda in The Hague to set 10 concrete actions for the  implementation of NSEC ambitions.
</t>
    </r>
    <r>
      <rPr>
        <b/>
        <u/>
        <sz val="12"/>
        <color rgb="FF000000"/>
        <rFont val="Times New Roman"/>
        <family val="1"/>
      </rPr>
      <t xml:space="preserve">Integrated Energy Market:
</t>
    </r>
    <r>
      <rPr>
        <sz val="12"/>
        <color rgb="FF000000"/>
        <rFont val="Times New Roman"/>
        <family val="1"/>
      </rPr>
      <t>In 2024 the Odense Recommendations were signed by NSEC members and handed over to the European Commission to facilitate international collaboration in offshore energy developments.</t>
    </r>
  </si>
  <si>
    <t xml:space="preserve">The North Seas Energy Cooperation consists of 8 countries with participation from the European Commission: Belgium, the Netherlands, Luxembourg, France, Germany, Ireland, Norway,  and Denmark. 
Since the signature of an MoU with the UK in December 2022, collaboration on specific topics in the field of offshore renewable energy is possible with the UK.
</t>
  </si>
  <si>
    <t>The North Seas Energy Cooperation (NSEC) is a voluntary, bottom up, market-oriented, regional cooperation initiative established in 2016, which seeks to create synergies and to avoid incompatibilities between national policies and to share knowledge on international best practices and foster joint strategies where possible and beneficial. The aim is to coordinate and facilitate further cost-effective deployment of offshore renewable energy, in particular wind, ensuring a sustainable, secure and affordable energy supply in the North Seas countries through increased and better coordinated offshore wind deployment as well as potential joint and hybrid projects or cluster projects (so-called offshore hubs). The NSEC focuses on a step -by step approach with the perspective of further integration and increased efficiency of wholesale electricity markets in the longer term, while contributing to a reduction of greenhouse gas emissions, in average wholesale price spreads and enhancing security of supply in the region.</t>
  </si>
  <si>
    <t>Ongoing (since 2016)</t>
  </si>
  <si>
    <t>•	Decarbonisation - Renewable energy;
•	Energy security
•	Internal energy market - Electricity interconnectivity
•	Internal energy market - Energy transmission infrastructure; 
•	Internal energy market - Market integration</t>
  </si>
  <si>
    <t>North Seas Energy Cooperation (NSEC)</t>
  </si>
  <si>
    <t xml:space="preserve">Godkendelse af en ikke bindende aftale om mål for havvindsudbygningen i Østersøen frem mod 2050, med mellemliggende skridt i 2030 og 2040. Vidensdeling om, omkostningseffektiv udbygning af havvind, maritim fysisk planlægnining samt strømligning af tilladelsesprocesser.
Samarbejde om flere grænseoverskridende hybridprojekter i Østersøen herunder Energiø Bornholm (Danmark og Tyskland) og ELWIND (Letland og Estland).
</t>
  </si>
  <si>
    <t>BEMIP samarbejdet bidrager til implementeringen af flere objektiver og politikker i Energi Unionen: Dekarboniseringen – fremme af produktionen af vedvarende energi gennem samarbejde om grænseoverskridende projekter og havvindsudbygning i Østersøen. Indre marked – el og transmission infrastruktur: via samarbejde om planer for udbygningen af el- og transmissionsnettet (ENTSO-E on the Offshore Network Development Plans). Udviklingen af det europæiske marked indenfor gas og el, herunder via hybridprojekter. Energi- og forsyningssikkerhed: kobling af det baltiske el- og gasmarked med det europæiske.</t>
  </si>
  <si>
    <t>Danmark, Finland, Sverige, Estland, Letland, Litauen, Polen, og Tyskland. Norge som observatør.</t>
  </si>
  <si>
    <t xml:space="preserve">I BEMIP samarbejdes der om, at skabe et åbent og integreret regionalt el- og gasmarked mellem medlemsstaterne. Der samarbejdes også om udbygning af havvind og elnettet i Østersøregionen. Medlemmerne mødes i tekniske og high-level arbejdsgrupper heriblandt:
High-level working group
Technical offshore wind working group.
</t>
  </si>
  <si>
    <t xml:space="preserve">Igangværende </t>
  </si>
  <si>
    <t>Decarbonisation -Renewable energy. Decarbonisation - GHG emissions and removals. Internal energy market- Electricity interconnectivity. Internal energy market - Energy transmission infrastructure. Energy security. Internal energy market - Market integration.</t>
  </si>
  <si>
    <t>BEMIP</t>
  </si>
  <si>
    <t>Nordsyn has operated since 2011 and is a highly effective collaboration to contribute to cooperation and implementation of EU/EEA legislation on ecodesign and energy labelling and a strategic focus for the Nordic Council of Ministers. Efficient use of energy has contributed to the Nordic countries' well-functioning energy systems and reduced greenhouse gas emissions. A continued focus on energy efficiency will be part of Nordic energy co-operation. Energy consumption is reduced through energy efficiency improvements, technology and behavioural changes for citizens, businesses and end-users in different sectors.</t>
  </si>
  <si>
    <t>The most appreciated result of Nordsyn is that the Nordic countries regularly share questions, discussions, test results and plans. Even though the core of Nordsyn is continuous contact and exchange of market surveillance results, Nordsyn has also given the possibility to perform a number of projects that improve Nordic market surveillance and knowledge of legislation among producers, retailers and consumers hence contributing to green growth and energy efficiency.</t>
  </si>
  <si>
    <t>Island, Norway,Sweden, Finland, Denmark</t>
  </si>
  <si>
    <t>The Nordic cooperation on market surveillance and policy work on Ecodesign and Energy Labelling is conducted in the Nordsyn working group. It is cooperation among Nordic market surveillance authorities (MSAs) and policy agencies.  Nordsyn aims to improve the efficiency of Nordic market surveillance and policy input. Nordic authorities, producers and consumers benefit from Nordsyn while green growth and energy efficiency are supported. The results and structure of Nordsyn can also be used to improve market surveillance in other EU countries.</t>
  </si>
  <si>
    <t>Ongoing</t>
  </si>
  <si>
    <t>Energy Efficiency</t>
  </si>
  <si>
    <t>Nordsyn</t>
  </si>
  <si>
    <t>Progress towards regional cooperation</t>
  </si>
  <si>
    <t>Expected contribution to implementing the objectives and policies</t>
  </si>
  <si>
    <t>Member States involved</t>
  </si>
  <si>
    <t>Implementation period</t>
  </si>
  <si>
    <r>
      <t>Relevant Union dimension(s) affected</t>
    </r>
    <r>
      <rPr>
        <vertAlign val="superscript"/>
        <sz val="12"/>
        <color theme="1"/>
        <rFont val="Times New Roman"/>
        <family val="1"/>
      </rPr>
      <t>(1)</t>
    </r>
  </si>
  <si>
    <t>Name of regional cooperation initiative with other Member States in implementing the objectives and policies</t>
  </si>
  <si>
    <t>Table 1 - Reporting on information on the implementation of regional cooperation</t>
  </si>
  <si>
    <t>(1) Member States to provide details of multilevel climate and energy dialogue pursuant to national rules, in which local authorities, civil society organisations, business community, investors and other relevant stakeholders and the general public engaging and discussing the different scenarios envisaged for energy and climate policies, including for the long term</t>
  </si>
  <si>
    <t>M = mandatory; Miap = mandatory if applicable</t>
  </si>
  <si>
    <t>The preparation of the 2024 update of the Danish NECP included ad-hoc meetings with stakeholders from relevant interest organizations. One meeting was conducted before the submission of the draft update, and another was held prior to the submission of the final NECP.
The Danish Ministry of Climate, Energy, and Utilities is currently enrolled in the three-month NECPlatform Peer Learning Programme to gain insights into how stakeholder dialogue can be structured in preparation for the drafting of the next NECP.
The NECPlatform Project is currently assisting six Member States (France, Portugal, Italy, Croatia, Bulgaria, and Romania) in establishing multi-level dialogues. From January to March 2025, the programme will train organizations from the remaining EU countries on the multi-level climate and energy dialogue model developed by NECPlatform.</t>
  </si>
  <si>
    <t>Progress in establishing the multilevel climate and energy dialogue</t>
  </si>
  <si>
    <t>One green committee has been established in collaboration with the Danish Local Government Association. The Minister for Climate, Energy, and Utilities meets regularly with the committee to discuss opportunities and barriers to the green transition, as well as specific climate initiatives at the municipal level. In addition, there has been  established a continuous dialogue with the climate alliance, including the Danish Local Government Association, Concito, and Realdania, to ensure coordinated efforts and knowledge sharing in support of the implementation of the local climate action plans.
In the spring of 2023, the government—comprising the Social Democrats, the Liberal Party, and the Moderates—decided to continue its collaboration with the business sector through Climate Partnerships and the Green Business Forum. Through these initiatives, the business sector, trade unions, and the Danish government work together to address climate challenges in a manner that also supports Danish competitiveness, exports, jobs, welfare, and prosperity.
The Youth Climate Council was established in 2019 and consists of 14 members. Its role is to provide advice and develop climate recommendations for the Minister for Climate, Energy, and Utilities. Members are appointed for two-year terms and come from across Denmark, representing diverse educational backgrounds and perspectives on climate challenges. The most recent members were appointed in February 2024.</t>
  </si>
  <si>
    <t>Details on multilevel climate and energy dialogue</t>
  </si>
  <si>
    <t>Table 1 - Progress in establishing multilevel climate and energy dialogue referred to in Article 11 of Regulation (EU) 2018/1999(1)</t>
  </si>
  <si>
    <t>Decarbonisation: renewable energy</t>
  </si>
  <si>
    <t>Table 3: Information on taxation measures</t>
  </si>
  <si>
    <t>Table 1 - Adaptation goals in integrated national energy and climate plans</t>
  </si>
  <si>
    <t>Adaptation goals in integrated national energy and climate plans</t>
  </si>
  <si>
    <t>Response</t>
  </si>
  <si>
    <r>
      <t xml:space="preserve">Are adaptation goals in accordance with Article 4 included in the integrated national energy and climate plan? </t>
    </r>
    <r>
      <rPr>
        <vertAlign val="superscript"/>
        <sz val="12"/>
        <color theme="1"/>
        <rFont val="Times New Roman"/>
        <family val="1"/>
      </rPr>
      <t>(1)</t>
    </r>
  </si>
  <si>
    <t xml:space="preserve">Ja </t>
  </si>
  <si>
    <r>
      <t xml:space="preserve">Will the next submission of the integrated national energy and climate plan include adaptation goals? </t>
    </r>
    <r>
      <rPr>
        <vertAlign val="superscript"/>
        <sz val="12"/>
        <color theme="1"/>
        <rFont val="Times New Roman"/>
        <family val="1"/>
      </rPr>
      <t>(1)</t>
    </r>
  </si>
  <si>
    <t>If adaptation goals are included in the integrated national energy and climate plan or the planned submission of the integrated national energy and climate plan, please provide an overview of these goals.</t>
  </si>
  <si>
    <r>
      <t xml:space="preserve">Ansvaret for klimatilpasning går på tværs af  myndigheder og lovgivningsområder, da håndtering af klimaudfordringen kræver samarbejde mellem myndigheder, organisationer, private virksomheder og lodsejere.
Miljø- og Ligestillingsministeriet har det overordnede koordinationsansvar for tilpasning til konsekvenserne fra ændringer i klimaet i forhold til den nationale indsats.
Kommunerne har ansvaret for at planlægge og give tilladelser til forskellige klimatilpasningsindsatser. Grundejerne har som udgangspunkt ansvaret for at tilpasse deres egen ejendom til klimaændringerne.
Da klimatilpasning således udføres af mange forskellige parter og involverer mange forskellige fagligheder, er der etableret én digital indgang med oplysninger om klimatilpasning i form af klimatilpasning.dk.
Klimatilpasning er først og fremmest baseret på initiativer på lokalt niveau og involverer kommuner, vandforsyningsselskaber og lodsejere. Disse interessenter kender bedst de lokale forhold og er derfor bedst i stand til at træffe beslutninger om tilpasning. I Danmark er kommunerne klimatilpasningsmyndigheden.
</t>
    </r>
    <r>
      <rPr>
        <sz val="12"/>
        <color rgb="FFFF0000"/>
        <rFont val="Times New Roman"/>
        <family val="1"/>
      </rPr>
      <t xml:space="preserve">
</t>
    </r>
    <r>
      <rPr>
        <sz val="12"/>
        <rFont val="Times New Roman"/>
        <family val="1"/>
      </rPr>
      <t xml:space="preserve">Det bemærkes fsva. klimatilpasning ift. energianlæg, at denne opgave er lagt ud til el- og gasselskaberne, der selv står for at lave risk assessments, hvorfor Danmark ikke har nationale planer på det område. </t>
    </r>
  </si>
  <si>
    <t>If available, please provide other documents containing adaptation goals relevant to meeting the objectives and targets of the Energy Union and the long-term Union greenhouse gas emissions commitments consistent with the Paris Agreement, including the date of adoption and a link to the document.</t>
  </si>
  <si>
    <t xml:space="preserve">Klimatilpasningsplan 1 (https://mim.dk/kampagner/klimatilpasning)
Danmarks indrapportering af Artikel 19 på Climate-ADAPT (https://climate-adapt.eea.europa.eu/en/countries-regions/countries/denmark )  </t>
  </si>
  <si>
    <t>Notes: M = mandatory; V = voluntary</t>
  </si>
  <si>
    <r>
      <t>(1)</t>
    </r>
    <r>
      <rPr>
        <sz val="9"/>
        <color theme="1"/>
        <rFont val="Times New Roman"/>
        <family val="1"/>
      </rPr>
      <t xml:space="preserve"> Member States to choose from the following options: Yes; No.</t>
    </r>
  </si>
  <si>
    <t>Table 2 - Information on adaptation, which may affect delivery of Energy Union objectives and targets and the long-term Union GHG emission reduction commitments under the Paris Agreement</t>
  </si>
  <si>
    <t>Information on adaptation which may affect delivery of Energy Union objectives and targets and the long-term Union GHG emission reduction commitments under the Paris Agreement</t>
  </si>
  <si>
    <t>Dimension</t>
  </si>
  <si>
    <t>National circumstances</t>
  </si>
  <si>
    <r>
      <t>1.</t>
    </r>
    <r>
      <rPr>
        <sz val="7"/>
        <color theme="1"/>
        <rFont val="Times New Roman"/>
        <family val="1"/>
      </rPr>
      <t xml:space="preserve">     </t>
    </r>
    <r>
      <rPr>
        <sz val="11"/>
        <color theme="1"/>
        <rFont val="Calibri"/>
        <family val="2"/>
        <scheme val="minor"/>
      </rPr>
      <t xml:space="preserve">Vulnerabilities, including adaptive capacities (identified in the integrated national energy and climate plan and/or in other documents identified in </t>
    </r>
    <r>
      <rPr>
        <sz val="11"/>
        <color rgb="FFFF0000"/>
        <rFont val="Calibri"/>
        <family val="2"/>
        <scheme val="minor"/>
      </rPr>
      <t xml:space="preserve">Table 1 </t>
    </r>
    <r>
      <rPr>
        <sz val="11"/>
        <color theme="1"/>
        <rFont val="Calibri"/>
        <family val="2"/>
        <scheme val="minor"/>
      </rPr>
      <t>– please cite references), that are relevant to the Energy Union dimension selected.</t>
    </r>
  </si>
  <si>
    <r>
      <t>Decarbonisation:</t>
    </r>
    <r>
      <rPr>
        <vertAlign val="superscript"/>
        <sz val="12"/>
        <color theme="1"/>
        <rFont val="Times New Roman"/>
        <family val="1"/>
      </rPr>
      <t xml:space="preserve"> </t>
    </r>
    <r>
      <rPr>
        <sz val="12"/>
        <color theme="1"/>
        <rFont val="Times New Roman"/>
        <family val="1"/>
      </rPr>
      <t>GHG emissions and removals</t>
    </r>
  </si>
  <si>
    <t>På grund af klimaforandringer kan Danmark forvente øget vandstand og både hyppigere og mere ekstreme tilfælde af farligt vejr, der vil øge risikoen for oversvømmelser, hvilket vil kunne påvirke energiinfrastruktur.</t>
  </si>
  <si>
    <t>Energy efficiency</t>
  </si>
  <si>
    <t>Energy security</t>
  </si>
  <si>
    <t>Internal energy market</t>
  </si>
  <si>
    <t>Research, innovation and competitiveness</t>
  </si>
  <si>
    <r>
      <t xml:space="preserve">1.(a) Where relevant and available, please provide information on vulnerabilities, including adaptive capacities, referred to in field 1 above, disaggregated by vulnerable group. </t>
    </r>
    <r>
      <rPr>
        <vertAlign val="superscript"/>
        <sz val="11"/>
        <color theme="1"/>
        <rFont val="Calibri"/>
        <family val="2"/>
        <scheme val="minor"/>
      </rPr>
      <t>(1)</t>
    </r>
  </si>
  <si>
    <r>
      <t>2.</t>
    </r>
    <r>
      <rPr>
        <sz val="7"/>
        <color theme="1"/>
        <rFont val="Times New Roman"/>
        <family val="1"/>
      </rPr>
      <t xml:space="preserve">     </t>
    </r>
    <r>
      <rPr>
        <sz val="11"/>
        <color theme="1"/>
        <rFont val="Calibri"/>
        <family val="2"/>
        <scheme val="minor"/>
      </rPr>
      <t xml:space="preserve">Risk of potential future impacts (identified in the integrated national energy and climate plan and/or in other documents identified in </t>
    </r>
    <r>
      <rPr>
        <sz val="11"/>
        <color rgb="FFFF0000"/>
        <rFont val="Calibri"/>
        <family val="2"/>
        <scheme val="minor"/>
      </rPr>
      <t>Table 1</t>
    </r>
    <r>
      <rPr>
        <sz val="11"/>
        <color theme="1"/>
        <rFont val="Calibri"/>
        <family val="2"/>
        <scheme val="minor"/>
      </rPr>
      <t>– please cite references), that are relevant to the Energy Union dimension selected.</t>
    </r>
  </si>
  <si>
    <t>Danmark ser ind i en fremtid med fortsatte havniveaustigninger, flere tilfælde af stormfloder og ekstremvejr, hedebølger, tørke og kraftig regn, hvor omfanget afhænger af de globale udledninger og deraf følgende temperaturstigninger. Selv ved et lavt udledningsscenarie er der behov for klimatilpasning
Kilde: Klimatilpasningsplan 1  (https://mim.dk/kampagner/klimatilpasning)</t>
  </si>
  <si>
    <r>
      <t xml:space="preserve">Ekstremt vejr kan påvirke energiproducerende anlæg: Mere ekstremt vejr med kraftigere storme kan medføre behov for at sikre installationer mod skiftende vejrforhold. </t>
    </r>
    <r>
      <rPr>
        <sz val="12"/>
        <rFont val="Times New Roman"/>
        <family val="1"/>
      </rPr>
      <t xml:space="preserve">Påvirkningerne vil dog være begrænsede, da </t>
    </r>
    <r>
      <rPr>
        <sz val="12"/>
        <color theme="1"/>
        <rFont val="Times New Roman"/>
        <family val="1"/>
      </rPr>
      <t>vindmøller er sikret mod høje vindhastigheder og det sårbare elforsyningsnet vil mere eller mindre blive gravet ned i jorden. I kraftig vind afbrydes vindmøller, hvilket betyder, at elproduktionen også stopper.</t>
    </r>
  </si>
  <si>
    <t>Mildere vintre kan betyde mindre energiforbrug: Med højere gennemsnitstemperatur og mildere vintre vil energibehovet om vinteren falde. Forskellen i energiforbrug mellem milde og kolde vintre er omkring 20%. Varmere somre vil dog også betyde flere behov for afkøling, men effekten heraf forventes at være mindre end effekten af ​​mildere vintre.</t>
  </si>
  <si>
    <t>For elsektoren giver ændrede import/eksportmønstre lavere elpriser: Ændrede nedbørsmønstre i Sverige og Norge vil betyde enten mere eller mindre produktion af vandkraft. Højere temperaturer i Norge og Sverige vil også reducere elforbruget til opvarmning i disse lande. Begge disse faktorer vil reducere elpriserne i Danmark. Højere temperaturer og højere CO2-indhold i atmosfæren kan give større plantevækst og dermed større indenlandsk biomasseproduktion. Biomasseproduktion kan indgå i el- og varmeforsyningen og kan erstatte fossile brændsler samt øge forsyningssikkerheden. Større oversvømmelser i landområder kan have betydning for forsyningssikkerheden for varme, hvis der ikke er etableret tilstrækkelig reservekapacitet eller alternative varmeløsninger. Der er dog tiltag til at forhindre dette som fx klimasikringsløsninger.</t>
  </si>
  <si>
    <t>Strategies and plans</t>
  </si>
  <si>
    <r>
      <t>3.</t>
    </r>
    <r>
      <rPr>
        <sz val="7"/>
        <color theme="1"/>
        <rFont val="Times New Roman"/>
        <family val="1"/>
      </rPr>
      <t xml:space="preserve">     </t>
    </r>
    <r>
      <rPr>
        <sz val="11"/>
        <color theme="1"/>
        <rFont val="Calibri"/>
        <family val="2"/>
        <scheme val="minor"/>
      </rPr>
      <t xml:space="preserve">Adaptation goals (identified in the integrated national energy and climate plan and/or in other documents identified in </t>
    </r>
    <r>
      <rPr>
        <sz val="11"/>
        <color rgb="FFFF0000"/>
        <rFont val="Calibri"/>
        <family val="2"/>
        <scheme val="minor"/>
      </rPr>
      <t>Table 1</t>
    </r>
    <r>
      <rPr>
        <sz val="11"/>
        <color theme="1"/>
        <rFont val="Calibri"/>
        <family val="2"/>
        <scheme val="minor"/>
      </rPr>
      <t xml:space="preserve"> – please cite references) that are relevant to the Energy Union dimension selected.</t>
    </r>
  </si>
  <si>
    <t>Ansvaret for at tilpasse energisystemet til klimaforandringerne ligger hos ejerne af infrastrukturen. Den danske el- og gastransmissionssystemoperatør (TSO), Energinet, sikrer el- og gasforsyningssikkerheden, herunder systemernes modstandsdygtighed over for klimaforandringer. Som led i investeringsplanlægningen vurderer Energinet klimarelaterede risici, såsom oversvømmelser. Dette sikrer, at transmissionsnet og styresystemer er tilpasset skiftende klimaforhold. De kommunale myndigheder, el-, gas- og fjernvarmeværker træffer også beslutninger om tilpasning af den relevante energiinfrastruktur.</t>
  </si>
  <si>
    <r>
      <t>4.</t>
    </r>
    <r>
      <rPr>
        <sz val="7"/>
        <color theme="1"/>
        <rFont val="Times New Roman"/>
        <family val="1"/>
      </rPr>
      <t xml:space="preserve">     </t>
    </r>
    <r>
      <rPr>
        <sz val="11"/>
        <color theme="1"/>
        <rFont val="Calibri"/>
        <family val="2"/>
        <scheme val="minor"/>
      </rPr>
      <t xml:space="preserve">Challenges, gaps and barriers (identified in the integrated national energy and climate plan and/or in other documents identified in </t>
    </r>
    <r>
      <rPr>
        <sz val="11"/>
        <color rgb="FFFF0000"/>
        <rFont val="Calibri"/>
        <family val="2"/>
        <scheme val="minor"/>
      </rPr>
      <t xml:space="preserve">Table 1 </t>
    </r>
    <r>
      <rPr>
        <sz val="11"/>
        <color theme="1"/>
        <rFont val="Calibri"/>
        <family val="2"/>
        <scheme val="minor"/>
      </rPr>
      <t>– please cite references) that are relevant to the Energy Union dimension selected.</t>
    </r>
  </si>
  <si>
    <r>
      <t>5.</t>
    </r>
    <r>
      <rPr>
        <sz val="7"/>
        <color theme="1"/>
        <rFont val="Times New Roman"/>
        <family val="1"/>
      </rPr>
      <t xml:space="preserve">     </t>
    </r>
    <r>
      <rPr>
        <sz val="11"/>
        <color theme="1"/>
        <rFont val="Calibri"/>
        <family val="2"/>
        <scheme val="minor"/>
      </rPr>
      <t>Foreseen actions, budget and timeline related to the adaptation goals identified in Field 3.</t>
    </r>
  </si>
  <si>
    <t>Der er i alt afsat ca. 1,3 mia. kroner til indsatserne i klimatilpasningsplan 1. Der blev på finansloven for 2024 afsat finansiering til flere af initiativerne i Klimatilpasningsplan 1, mens finansiering af initiativerne vedr. sandfodring ved Vestkysten samt forlængelse af kystpuljen er forudsat finansieret af Grøn Fond.</t>
  </si>
  <si>
    <r>
      <t>6.</t>
    </r>
    <r>
      <rPr>
        <sz val="7"/>
        <color theme="1"/>
        <rFont val="Times New Roman"/>
        <family val="1"/>
      </rPr>
      <t xml:space="preserve">     </t>
    </r>
    <r>
      <rPr>
        <sz val="11"/>
        <color theme="1"/>
        <rFont val="Calibri"/>
        <family val="2"/>
        <scheme val="minor"/>
      </rPr>
      <t>Overview of the content of sub-national strategies, policies, plans and efforts related to the adaptation goals identified in Field 3.</t>
    </r>
  </si>
  <si>
    <t>Monitoring and evaluation</t>
  </si>
  <si>
    <r>
      <t>7.</t>
    </r>
    <r>
      <rPr>
        <sz val="7"/>
        <color theme="1"/>
        <rFont val="Times New Roman"/>
        <family val="1"/>
      </rPr>
      <t xml:space="preserve">     </t>
    </r>
    <r>
      <rPr>
        <sz val="11"/>
        <color theme="1"/>
        <rFont val="Calibri"/>
        <family val="2"/>
        <scheme val="minor"/>
      </rPr>
      <t xml:space="preserve">Progress towards reducing climate impacts, vulnerabilities and risks (identified in the integrated national energy and climate plan and/or in other documents identified in </t>
    </r>
    <r>
      <rPr>
        <sz val="11"/>
        <color rgb="FFFF0000"/>
        <rFont val="Calibri"/>
        <family val="2"/>
        <scheme val="minor"/>
      </rPr>
      <t xml:space="preserve">Table 1 </t>
    </r>
    <r>
      <rPr>
        <sz val="11"/>
        <color theme="1"/>
        <rFont val="Calibri"/>
        <family val="2"/>
        <scheme val="minor"/>
      </rPr>
      <t>– please cite references), relevant to the Energy Union dimension selected.</t>
    </r>
  </si>
  <si>
    <r>
      <t xml:space="preserve">7(a). Where relevant and available, please provide information on progress towards reducing climate impacts, vulnerabilities and risks, referred to in field 7 above, disaggregated by vulnerable group. </t>
    </r>
    <r>
      <rPr>
        <vertAlign val="superscript"/>
        <sz val="11"/>
        <color theme="1"/>
        <rFont val="Calibri"/>
        <family val="2"/>
        <scheme val="minor"/>
      </rPr>
      <t>(1)</t>
    </r>
  </si>
  <si>
    <r>
      <t>8.</t>
    </r>
    <r>
      <rPr>
        <sz val="7"/>
        <color theme="1"/>
        <rFont val="Times New Roman"/>
        <family val="1"/>
      </rPr>
      <t xml:space="preserve">     </t>
    </r>
    <r>
      <rPr>
        <sz val="11"/>
        <color theme="1"/>
        <rFont val="Calibri"/>
        <family val="2"/>
        <scheme val="minor"/>
      </rPr>
      <t xml:space="preserve">Progress towards increasing adaptive capacity (identified in the integrated national energy and climate plan and/or in other documents identified in </t>
    </r>
    <r>
      <rPr>
        <sz val="11"/>
        <color rgb="FFFF0000"/>
        <rFont val="Calibri"/>
        <family val="2"/>
        <scheme val="minor"/>
      </rPr>
      <t xml:space="preserve">Table 1 </t>
    </r>
    <r>
      <rPr>
        <sz val="11"/>
        <color theme="1"/>
        <rFont val="Calibri"/>
        <family val="2"/>
        <scheme val="minor"/>
      </rPr>
      <t>– please cite references), relevant to the Energy Union dimension selected.</t>
    </r>
  </si>
  <si>
    <r>
      <t>9.</t>
    </r>
    <r>
      <rPr>
        <sz val="7"/>
        <color theme="1"/>
        <rFont val="Times New Roman"/>
        <family val="1"/>
      </rPr>
      <t xml:space="preserve">     </t>
    </r>
    <r>
      <rPr>
        <sz val="11"/>
        <color theme="1"/>
        <rFont val="Calibri"/>
        <family val="2"/>
        <scheme val="minor"/>
      </rPr>
      <t>Progress of implementation towards meeting the adaptation goals identified in Field 3.</t>
    </r>
  </si>
  <si>
    <t xml:space="preserve">Danmark har ikke fastsat specifikke mål for klimatilpasning, men alle kommuner har vedtaget lokale tilpasningshandlingsplaner i overensstemmelse med den nationale tilpasningsplan fra 2012 (NAP). Selvom det ikke er et formelt ansvar eller en forpligtelse, har fire ud af fem regioner indarbejdet tilpasning i deres regionale klimastrategier. </t>
  </si>
  <si>
    <r>
      <t>10.</t>
    </r>
    <r>
      <rPr>
        <sz val="7"/>
        <color theme="1"/>
        <rFont val="Times New Roman"/>
        <family val="1"/>
      </rPr>
      <t xml:space="preserve">  </t>
    </r>
    <r>
      <rPr>
        <sz val="11"/>
        <color theme="1"/>
        <rFont val="Calibri"/>
        <family val="2"/>
        <scheme val="minor"/>
      </rPr>
      <t xml:space="preserve">Progress towards addressing barriers (identified in the integrated national energy and climate plan and/or in other documents identified in </t>
    </r>
    <r>
      <rPr>
        <sz val="11"/>
        <color rgb="FFFF0000"/>
        <rFont val="Calibri"/>
        <family val="2"/>
        <scheme val="minor"/>
      </rPr>
      <t xml:space="preserve">Table 1 </t>
    </r>
    <r>
      <rPr>
        <sz val="11"/>
        <color theme="1"/>
        <rFont val="Calibri"/>
        <family val="2"/>
        <scheme val="minor"/>
      </rPr>
      <t>– please cite references) that are relevant to the Energy Union dimension selected.</t>
    </r>
  </si>
  <si>
    <r>
      <t>(1)</t>
    </r>
    <r>
      <rPr>
        <sz val="9"/>
        <color theme="1"/>
        <rFont val="Times New Roman"/>
        <family val="1"/>
      </rPr>
      <t xml:space="preserve"> Vulnerable group refers to a segment of the human population that has the propensity or predisposition to be adversely affected by climate variability and change.</t>
    </r>
  </si>
  <si>
    <t>Det kræver en lang og vedvarende indsats at kunne tilpasse sig til fremtidens vejr og konsekvenserne af klimaforandringerne. Regeringens Klimatilpasningsplan 1 er et første skridt.
I juni 2018 evaluerede Europa-Kommissionen Danmarks indsats gennem 'Adaptation Preparedness Scoreboard'. Evalueringen fremhævede, at selvom alle kommuner har udviklet lokale handlingsplaner, varierer de i detaljeringsgrad og dækning. Den praktiske implementering af klimatilpasningsplanerne er igangsat, men fremgangen er ujævn. Der findes i øjeblikket ingen systematisk monitorering eller evalueringsmekanisme med relevante indikatorer for den nationale strategi (NAS), den nationale tilpasningssplan (NAP) fra 2012 eller lokale tilpasningsplaner. Desuden sker der ingen systematisk monitorering eller formidling af resultater fra sektorpolitikker.
Klimaændringernes lokale og regionale effekter varierer, hvilket skaber usikkerheder i beslutningsprocessen for klimatilpasningsinitiativer. Dette udgør en udfordring for kommuner, virksomheder og borgere i forhold til prioritering af indsatsen og dens omfang.
Interessenter påpeger ofte manglende finansiering og økonomisk støtte til klimatilpasning som en væsentlig udfordring. De efterspørger et bedre overblik over finansieringsmuligheder, både på nationalt plan og i EU-regi.
Kilde: Danmarks indrapportering af Artikel 19 på Climate-ADAPT (https://climate-adapt.eea.europa.eu/en/countries-regions/countries/denmark )</t>
  </si>
  <si>
    <t>Alle kommuner har vedtaget lokale klimatilpasningsplaner i overensstemmelse med den nationale tilpasningsplan (NAP) fra 2012. Der er ingen national forpligtelse til at opdatere de lokale planer, men de fleste kommuner har gennemgået og revideret dem, enten i forbindelse med kommuneplanerne, der opdateres hvert fjerde år, eller som en del af det frivillige DK2020-netværk.
96 ud af 98 kommuner er en del af DK2020-netværket, der blev etableret i 2019. Gennem DK2020-netværket henter kommunerne inspiration fra C40-initiativet og udarbejder klimaplaner, der er i overensstemmelse med Parisaftalen. Københavns Kommune er ikke en del af DK2020-netværket, men medlem af C40 og har vedtaget en selvstændig klimaplan. 
Jf. oversvømmelsesdirektivet er 25 risikoområder blevet udpejet i 2024. Disse områder er fordelt på i alt 51 kommuner. Disse kommuner skal udarbejde risikostyringsplaner og forebygge skader. Dette arbejde bliver aktivt understøttet af Kystdirektoratets risikokortlægning og sparring. Her vil planerne ligeledes bllive evalueret. 
Kilde: Danmarks indrapportering af Artikel 19 på Climate-ADAPT (https://climate-adapt.eea.europa.eu/en/countries-regions/countries/denmark )</t>
  </si>
  <si>
    <t>Danmark oplever i stigende grad stormfloder, tørke, kraftig regn samt sammenfaldende ekstreme vejrhændelser.
Det kræver en lang og vedvarende indsats at kunne tilpasse sig til fremtidens vejr og konsekvenserne af klimaforandringerne. Regeringen lancerede i oktober 2023 derfor Klimatilpasningsplan 1, som er et første skridt.
Frem mod 2100 forventes en stigning i nedbørsmængderne, især i vinterhalvåret. Sommernedbøren forventes at stige i det nordlige Skandinavien og falde i Centraleuropa, hvilket placerer Danmark i en overgangszone med usikkerhed om den samlede sommernedbør. Uanset den samlede mængde vil sommernedbøren præges af flere kraftige regnskyl og øget risiko for skybrud.
Havniveauet stiger langs alle danske kyster, undtagen i det nordligste Jylland, hvor landhævning delvist kompenserer. Klimaændringer vil dog medføre yderligere havstigninger.
Den øgede drivhuseffekt vil generelt føre til hyppigere, kraftigere og længerevarende ekstreme vejrhændelser. Danmark vil opleve flere og længerevarende hedebølger, hyppigere kraftig sommernedbør og markant færre frostdage. Vækstsæsonen vil blive længere.
Havstigningerne vil øge stormflodshøjderne og føre til hyppigere overskridelser af kritiske vandstandsniveauer. Afhængigt af placering og scenarie forventes stormflodshøjden at stige med 0,3 til 0,6 meter frem mod 2100.
Kilde:  Klimatilpasningsplan 1  (https://mim.dk/kampagner/klimatilpasning) og Danmarks indrapportering af Artikel 19 på Climate-ADAPT (https://climate-adapt.eea.europa.eu/en/countries-regions/countries/denmark)</t>
  </si>
  <si>
    <t>Table 1 - Policies and measures to phase out energy subsidies, in particular for fossil fuels</t>
  </si>
  <si>
    <r>
      <t xml:space="preserve">Subsidy for fossil fuel or for other </t>
    </r>
    <r>
      <rPr>
        <vertAlign val="superscript"/>
        <sz val="12"/>
        <color theme="1"/>
        <rFont val="Times New Roman"/>
        <family val="1"/>
      </rPr>
      <t>(1)</t>
    </r>
    <r>
      <rPr>
        <sz val="12"/>
        <color theme="1"/>
        <rFont val="Times New Roman"/>
        <family val="1"/>
      </rPr>
      <t xml:space="preserve">   </t>
    </r>
  </si>
  <si>
    <t xml:space="preserve"> Name of policy (English)</t>
  </si>
  <si>
    <t>Name of policy (Local language)</t>
  </si>
  <si>
    <r>
      <t xml:space="preserve">Sector </t>
    </r>
    <r>
      <rPr>
        <vertAlign val="superscript"/>
        <sz val="12"/>
        <color theme="1"/>
        <rFont val="Times New Roman"/>
        <family val="1"/>
      </rPr>
      <t>(2)</t>
    </r>
    <r>
      <rPr>
        <sz val="12"/>
        <color theme="1"/>
        <rFont val="Times New Roman"/>
        <family val="1"/>
      </rPr>
      <t xml:space="preserve">  </t>
    </r>
  </si>
  <si>
    <r>
      <t xml:space="preserve">Purpose </t>
    </r>
    <r>
      <rPr>
        <vertAlign val="superscript"/>
        <sz val="12"/>
        <color theme="1"/>
        <rFont val="Times New Roman"/>
        <family val="1"/>
      </rPr>
      <t>(3)</t>
    </r>
    <r>
      <rPr>
        <sz val="12"/>
        <color theme="1"/>
        <rFont val="Times New Roman"/>
        <family val="1"/>
      </rPr>
      <t xml:space="preserve">  </t>
    </r>
  </si>
  <si>
    <r>
      <t xml:space="preserve">Carrier </t>
    </r>
    <r>
      <rPr>
        <vertAlign val="superscript"/>
        <sz val="12"/>
        <color theme="1"/>
        <rFont val="Times New Roman"/>
        <family val="1"/>
      </rPr>
      <t>(4)</t>
    </r>
    <r>
      <rPr>
        <sz val="12"/>
        <color theme="1"/>
        <rFont val="Times New Roman"/>
        <family val="1"/>
      </rPr>
      <t xml:space="preserve">  </t>
    </r>
  </si>
  <si>
    <r>
      <t xml:space="preserve">Category </t>
    </r>
    <r>
      <rPr>
        <vertAlign val="superscript"/>
        <sz val="12"/>
        <color theme="1"/>
        <rFont val="Times New Roman"/>
        <family val="1"/>
      </rPr>
      <t>(5)</t>
    </r>
  </si>
  <si>
    <t>Subsidy volumes</t>
  </si>
  <si>
    <r>
      <t xml:space="preserve">Start </t>
    </r>
    <r>
      <rPr>
        <vertAlign val="superscript"/>
        <sz val="12"/>
        <color theme="1"/>
        <rFont val="Times New Roman"/>
        <family val="1"/>
      </rPr>
      <t>(6)</t>
    </r>
  </si>
  <si>
    <r>
      <t xml:space="preserve">Finish </t>
    </r>
    <r>
      <rPr>
        <vertAlign val="superscript"/>
        <sz val="12"/>
        <color theme="1"/>
        <rFont val="Times New Roman"/>
        <family val="1"/>
      </rPr>
      <t>(7)</t>
    </r>
  </si>
  <si>
    <r>
      <t xml:space="preserve"> X-3</t>
    </r>
    <r>
      <rPr>
        <vertAlign val="superscript"/>
        <sz val="12"/>
        <color theme="1"/>
        <rFont val="Times New Roman"/>
        <family val="1"/>
      </rPr>
      <t xml:space="preserve"> (8)</t>
    </r>
  </si>
  <si>
    <r>
      <t>X-2</t>
    </r>
    <r>
      <rPr>
        <vertAlign val="superscript"/>
        <sz val="12"/>
        <color theme="1"/>
        <rFont val="Times New Roman"/>
        <family val="1"/>
      </rPr>
      <t xml:space="preserve"> (8)</t>
    </r>
  </si>
  <si>
    <r>
      <t xml:space="preserve">Currency </t>
    </r>
    <r>
      <rPr>
        <vertAlign val="superscript"/>
        <sz val="12"/>
        <color theme="1"/>
        <rFont val="Times New Roman"/>
        <family val="1"/>
      </rPr>
      <t>(9)</t>
    </r>
  </si>
  <si>
    <r>
      <t>M</t>
    </r>
    <r>
      <rPr>
        <vertAlign val="subscript"/>
        <sz val="12"/>
        <color theme="1"/>
        <rFont val="Times New Roman"/>
        <family val="1"/>
      </rPr>
      <t>iav</t>
    </r>
    <r>
      <rPr>
        <sz val="12"/>
        <color theme="1"/>
        <rFont val="Times New Roman"/>
        <family val="1"/>
      </rPr>
      <t xml:space="preserve"> </t>
    </r>
  </si>
  <si>
    <t xml:space="preserve">M </t>
  </si>
  <si>
    <t>Subsidy 1</t>
  </si>
  <si>
    <t>Subsidy 2</t>
  </si>
  <si>
    <t>Table 1 - Reporting on implementation of recommendations</t>
  </si>
  <si>
    <t>Recommendation</t>
  </si>
  <si>
    <r>
      <t xml:space="preserve">Category of recommendation </t>
    </r>
    <r>
      <rPr>
        <vertAlign val="superscript"/>
        <sz val="12"/>
        <color theme="1"/>
        <rFont val="Times New Roman"/>
        <family val="1"/>
      </rPr>
      <t>(1)</t>
    </r>
  </si>
  <si>
    <t>Policies and measures adopted, or intended to be adopted and implemented, to address the recommendation</t>
  </si>
  <si>
    <t>Detailed timetable for implementation</t>
  </si>
  <si>
    <t>Reasons for not addressing the recommendation or a substantial part thereof</t>
  </si>
  <si>
    <t xml:space="preserve">Recommendation 1 </t>
  </si>
  <si>
    <t>Recommendation 2</t>
  </si>
  <si>
    <t>Member State</t>
  </si>
  <si>
    <t>Recommendations</t>
  </si>
  <si>
    <t>DK</t>
  </si>
  <si>
    <t>(Adaptation) 1. Complete the establishment of an appropriate legal framework for climate change adaptation policy and action. Ensure that the adaptation priorities, strategies, policies, plans, and efforts are commensurate with the predicted future climate vulnerabilities and risks based on the best available science and the climate prediction and early warning tools available. Put climate resilience considerations more to the forefront in the use of support from Union funding programmes, such as the common agricultural policy and other relevant EU funds. EU funds should be spent in such a way that they increase climate resilience and do not increase vulnerabilities (i.e., do no significant harm to adaptation).</t>
  </si>
  <si>
    <t>(Adaptation) 2. Engage stakeholder groups that are particularly vulnerable to the impacts of climate change in Denmark's adaptation policy design and implementation. Document the processes and outcomes of relevant consultations.</t>
  </si>
  <si>
    <t>(Adaptation) 3. Promote nature-based solutions and ecosystem-based adaptation in national strategies, policies and plans and provide investments for their deployment</t>
  </si>
  <si>
    <t>Regeringen lancerede i oktober 2023 Klimatilpasningsplan 1.
Der er allerede igangsat en række initiativer for at sikre Danmark mod konsekvenserne af klimaforandringerne, og kommuner og forsyningsselskaber er allerede i gang. Det kræver imidlertid en lang og vedvarende indsats at kunne
tilpasse sig til fremtidens vejr og konsekvenserne af klimaforandringerne. Klimatilpasningsplan I er derfor et første skridt, hvormed regeringen sætter  yderligere ind på følgende områder: 
1) Statslig hjælp i særligt udsatte områder
2) Kystpulje
3) Beskyttelse af Danmarks vestkyst 
4) Sikring af statens infrastrukturanlæg på Danmarks vestkyst
5) Bedre rammer for kommunale kystprojekter
6) Løsning på udfordringer med højtstående grundvand i byer
7) Etablering af et statsligt embedsmandsudvalg
8) Klimatilpasning i samspil med natur- og miljøhensyn
9) Analyse af skader og investeringer
Kilde: Endelig ajourføring af Danmarks Nationale Energi- og Klimaplan (https://ens.dk/globalt-samarbejde/national-energi-og-klimaplan-til-eu) og Klimatilpasningsplan 1  (https://mim.dk/kampagner/klimatilpasning)</t>
  </si>
  <si>
    <t>Table 1 - Current and projected national progress towards the national greenhouse gas (GHG) emissions reduction targets in view of climate-neutrality</t>
  </si>
  <si>
    <r>
      <t>ID</t>
    </r>
    <r>
      <rPr>
        <vertAlign val="superscript"/>
        <sz val="12"/>
        <color theme="1"/>
        <rFont val="Times New Roman"/>
        <family val="1"/>
      </rPr>
      <t>(1)</t>
    </r>
    <r>
      <rPr>
        <sz val="12"/>
        <color theme="1"/>
        <rFont val="Times New Roman"/>
        <family val="1"/>
      </rPr>
      <t>   </t>
    </r>
  </si>
  <si>
    <r>
      <t>Scope</t>
    </r>
    <r>
      <rPr>
        <vertAlign val="superscript"/>
        <sz val="12"/>
        <color theme="1"/>
        <rFont val="Times New Roman"/>
        <family val="1"/>
      </rPr>
      <t>(2)</t>
    </r>
  </si>
  <si>
    <r>
      <t xml:space="preserve">GWP </t>
    </r>
    <r>
      <rPr>
        <vertAlign val="superscript"/>
        <sz val="12"/>
        <color theme="1"/>
        <rFont val="Times New Roman"/>
        <family val="1"/>
      </rPr>
      <t>(3)</t>
    </r>
  </si>
  <si>
    <t>Target year for climate-neutrality</t>
  </si>
  <si>
    <r>
      <t>Indirect CO</t>
    </r>
    <r>
      <rPr>
        <vertAlign val="subscript"/>
        <sz val="12"/>
        <color theme="1"/>
        <rFont val="Times New Roman"/>
        <family val="1"/>
      </rPr>
      <t>2</t>
    </r>
    <r>
      <rPr>
        <sz val="12"/>
        <color theme="1"/>
        <rFont val="Times New Roman"/>
        <family val="1"/>
      </rPr>
      <t xml:space="preserve">-emissions included (yes/no)? </t>
    </r>
    <r>
      <rPr>
        <vertAlign val="superscript"/>
        <sz val="12"/>
        <color theme="1"/>
        <rFont val="Times New Roman"/>
        <family val="1"/>
      </rPr>
      <t>(11)</t>
    </r>
  </si>
  <si>
    <t>Danish notes to the filling of Table 1 in Annex I:</t>
  </si>
  <si>
    <r>
      <t>X-3</t>
    </r>
    <r>
      <rPr>
        <vertAlign val="superscript"/>
        <sz val="12"/>
        <color theme="1"/>
        <rFont val="Times New Roman"/>
        <family val="1"/>
      </rPr>
      <t>(10)</t>
    </r>
  </si>
  <si>
    <r>
      <t xml:space="preserve">Climate-neutrality </t>
    </r>
    <r>
      <rPr>
        <vertAlign val="superscript"/>
        <sz val="12"/>
        <color theme="1"/>
        <rFont val="Times New Roman"/>
        <family val="1"/>
      </rPr>
      <t>(4)</t>
    </r>
  </si>
  <si>
    <t>A1</t>
  </si>
  <si>
    <r>
      <rPr>
        <b/>
        <sz val="12"/>
        <color rgb="FFFF0000"/>
        <rFont val="Times New Roman"/>
        <family val="1"/>
      </rPr>
      <t>A1:</t>
    </r>
    <r>
      <rPr>
        <sz val="12"/>
        <color rgb="FFFF0000"/>
        <rFont val="Times New Roman"/>
        <family val="1"/>
      </rPr>
      <t xml:space="preserve"> In the Danish Climate Act, the target year for climate-neutrality is 2050. According to the government platform, the government will move forward the goal of climate neutrality to 2045 and set a new goal of 110 per cent reduction in 2050 compared to 1990. </t>
    </r>
  </si>
  <si>
    <r>
      <t xml:space="preserve">Role of removals </t>
    </r>
    <r>
      <rPr>
        <vertAlign val="superscript"/>
        <sz val="12"/>
        <color theme="1"/>
        <rFont val="Times New Roman"/>
        <family val="1"/>
      </rPr>
      <t>(5)</t>
    </r>
  </si>
  <si>
    <t>A2</t>
  </si>
  <si>
    <r>
      <t>ktCO</t>
    </r>
    <r>
      <rPr>
        <vertAlign val="subscript"/>
        <sz val="12"/>
        <color rgb="FF000000"/>
        <rFont val="Times New Roman"/>
        <family val="1"/>
      </rPr>
      <t>2</t>
    </r>
    <r>
      <rPr>
        <sz val="12"/>
        <color rgb="FF000000"/>
        <rFont val="Times New Roman"/>
        <family val="1"/>
      </rPr>
      <t>e</t>
    </r>
  </si>
  <si>
    <t>AR 5</t>
  </si>
  <si>
    <t>NE</t>
  </si>
  <si>
    <r>
      <rPr>
        <b/>
        <sz val="12"/>
        <color rgb="FFFF0000"/>
        <rFont val="Times New Roman"/>
        <family val="1"/>
      </rPr>
      <t xml:space="preserve">A2: </t>
    </r>
    <r>
      <rPr>
        <sz val="12"/>
        <color rgb="FFFF0000"/>
        <rFont val="Times New Roman"/>
        <family val="1"/>
      </rPr>
      <t xml:space="preserve">Not Applicable - as specific "roles of removals" in 2030, 2040 and 2050 have not been decided as target levels (assumed to be requested here with the term "envisaged to be achieved" in section 3.2.2 of the reporting guidelines, where footnote 5 does not provide further clarity as to whether target levels or projection results are to be reported here). Quantitative information on LULUCF projections (effects of "carbon farming" and "carbon storage products" (HWP) cf. section 3.2.2 of the reporting guidelines) and information on the projected effects of CCS ("permanent carbon storage" cf. section 3.2.2 in the reporting guidelines) is available in the greenhouse gas projections. </t>
    </r>
  </si>
  <si>
    <t>B</t>
  </si>
  <si>
    <r>
      <t xml:space="preserve">Total GHG emissions excluding LULUCF, excluding international aviation </t>
    </r>
    <r>
      <rPr>
        <vertAlign val="superscript"/>
        <sz val="12"/>
        <color rgb="FF000000"/>
        <rFont val="Times New Roman"/>
        <family val="1"/>
      </rPr>
      <t>(6)</t>
    </r>
  </si>
  <si>
    <r>
      <rPr>
        <b/>
        <sz val="12"/>
        <color rgb="FFFF0000"/>
        <rFont val="Times New Roman"/>
        <family val="1"/>
      </rPr>
      <t>B:</t>
    </r>
    <r>
      <rPr>
        <sz val="12"/>
        <color rgb="FFFF0000"/>
        <rFont val="Times New Roman"/>
        <family val="1"/>
      </rPr>
      <t xml:space="preserve"> Not Applicable. LULUCF is included in the national target for 2030.</t>
    </r>
  </si>
  <si>
    <t>National GHG target – for 2030 and beyond, if available, and indicative milestones for 2040 and 2050.</t>
  </si>
  <si>
    <t>C</t>
  </si>
  <si>
    <r>
      <t xml:space="preserve">Total GHG </t>
    </r>
    <r>
      <rPr>
        <sz val="12"/>
        <color rgb="FF000000"/>
        <rFont val="Times New Roman"/>
        <family val="1"/>
      </rPr>
      <t>emissions</t>
    </r>
    <r>
      <rPr>
        <sz val="12"/>
        <color theme="1"/>
        <rFont val="Times New Roman"/>
        <family val="1"/>
      </rPr>
      <t xml:space="preserve"> including LULUCF, excluding international aviation </t>
    </r>
    <r>
      <rPr>
        <vertAlign val="superscript"/>
        <sz val="12"/>
        <color rgb="FF000000"/>
        <rFont val="Times New Roman"/>
        <family val="1"/>
      </rPr>
      <t>(6)</t>
    </r>
  </si>
  <si>
    <r>
      <t>ktCO</t>
    </r>
    <r>
      <rPr>
        <vertAlign val="subscript"/>
        <sz val="12"/>
        <color rgb="FF000000"/>
        <rFont val="Times New Roman"/>
        <family val="1"/>
      </rPr>
      <t>2</t>
    </r>
    <r>
      <rPr>
        <sz val="12"/>
        <color rgb="FF000000"/>
        <rFont val="Times New Roman"/>
        <family val="1"/>
      </rPr>
      <t xml:space="preserve">e </t>
    </r>
  </si>
  <si>
    <r>
      <rPr>
        <b/>
        <sz val="12"/>
        <color rgb="FFFF0000"/>
        <rFont val="Times New Roman"/>
        <family val="1"/>
      </rPr>
      <t xml:space="preserve">C: </t>
    </r>
    <r>
      <rPr>
        <sz val="12"/>
        <color rgb="FFFF0000"/>
        <rFont val="Times New Roman"/>
        <family val="1"/>
      </rPr>
      <t>The emission level in the target year 2030 is dynamic as it equals 30% of total GHG emissions in 1990 including LULUCF and indirect CO</t>
    </r>
    <r>
      <rPr>
        <vertAlign val="subscript"/>
        <sz val="12"/>
        <color rgb="FFFF0000"/>
        <rFont val="Times New Roman"/>
        <family val="1"/>
      </rPr>
      <t>2</t>
    </r>
    <r>
      <rPr>
        <sz val="12"/>
        <color rgb="FFFF0000"/>
        <rFont val="Times New Roman"/>
        <family val="1"/>
      </rPr>
      <t>-emissions. When emissions in 1990 are changed in recalculations due to new knowledge etc., the absolute level shown in the table for the target year will also change. The target level shown in the table is calculated from the 1990 emission estimate in the preliminary 2025 inventory submission of 15 January 2025.
There is no national GHG target for 2040. According the to the Danish Climate Act, governments are obliged to propose national GHG targets 10 years before the target year every 5 year - i.e.  for 2035 in 2025 and for 2040 in 2030.  
In the Danish Climate Act, the climate neutrality target (i.e. net zero emissions) is set for 2050. According to the government platform, the government will move forward the goal of climate neutrality to 2045 and set a new goal of 110 per cent reduction in 2050 compared to 1990 (i.e. a net-emission of -7,903 ktCO2e in 2050 - when calculated from the 1990 emission estimate in the preliminary 2025 inventory submission of 15 January 2025).</t>
    </r>
  </si>
  <si>
    <t>D</t>
  </si>
  <si>
    <r>
      <t xml:space="preserve">Total GHG emissions including LULUCF, including international aviation </t>
    </r>
    <r>
      <rPr>
        <vertAlign val="superscript"/>
        <sz val="12"/>
        <color rgb="FF000000"/>
        <rFont val="Times New Roman"/>
        <family val="1"/>
      </rPr>
      <t>(6)</t>
    </r>
  </si>
  <si>
    <r>
      <rPr>
        <b/>
        <sz val="12"/>
        <color rgb="FFFF0000"/>
        <rFont val="Times New Roman"/>
        <family val="1"/>
      </rPr>
      <t>D:</t>
    </r>
    <r>
      <rPr>
        <sz val="12"/>
        <color rgb="FFFF0000"/>
        <rFont val="Times New Roman"/>
        <family val="1"/>
      </rPr>
      <t xml:space="preserve"> Not Applicable. International aviation is not included in the national target for 2030.</t>
    </r>
  </si>
  <si>
    <t>Historic emissions</t>
  </si>
  <si>
    <t>E</t>
  </si>
  <si>
    <r>
      <t xml:space="preserve">Total GHG emissions excluding LULUCF, excluding international aviation </t>
    </r>
    <r>
      <rPr>
        <vertAlign val="superscript"/>
        <sz val="12"/>
        <color rgb="FF000000"/>
        <rFont val="Times New Roman"/>
        <family val="1"/>
      </rPr>
      <t>(7)</t>
    </r>
  </si>
  <si>
    <t>F</t>
  </si>
  <si>
    <r>
      <t xml:space="preserve">Total GHG </t>
    </r>
    <r>
      <rPr>
        <sz val="12"/>
        <color rgb="FF000000"/>
        <rFont val="Times New Roman"/>
        <family val="1"/>
      </rPr>
      <t>emissions</t>
    </r>
    <r>
      <rPr>
        <sz val="12"/>
        <color theme="1"/>
        <rFont val="Times New Roman"/>
        <family val="1"/>
      </rPr>
      <t xml:space="preserve"> including LULUCF, excluding international aviation </t>
    </r>
    <r>
      <rPr>
        <vertAlign val="superscript"/>
        <sz val="12"/>
        <color rgb="FF000000"/>
        <rFont val="Times New Roman"/>
        <family val="1"/>
      </rPr>
      <t>(7)</t>
    </r>
  </si>
  <si>
    <t>G</t>
  </si>
  <si>
    <r>
      <t xml:space="preserve">Total GHG emissions including LULUCF, including international aviation </t>
    </r>
    <r>
      <rPr>
        <vertAlign val="superscript"/>
        <sz val="12"/>
        <color rgb="FF000000"/>
        <rFont val="Times New Roman"/>
        <family val="1"/>
      </rPr>
      <t>(7)</t>
    </r>
  </si>
  <si>
    <t xml:space="preserve">Article 18 WEM scenario </t>
  </si>
  <si>
    <t>H</t>
  </si>
  <si>
    <r>
      <t xml:space="preserve">Total GHG emissions excluding LULUCF, excluding international aviation </t>
    </r>
    <r>
      <rPr>
        <vertAlign val="superscript"/>
        <sz val="12"/>
        <color rgb="FF000000"/>
        <rFont val="Times New Roman"/>
        <family val="1"/>
      </rPr>
      <t>(8)</t>
    </r>
  </si>
  <si>
    <r>
      <rPr>
        <b/>
        <sz val="12"/>
        <color rgb="FFFF0000"/>
        <rFont val="Times New Roman"/>
        <family val="1"/>
      </rPr>
      <t xml:space="preserve">H: </t>
    </r>
    <r>
      <rPr>
        <sz val="12"/>
        <color rgb="FFFF0000"/>
        <rFont val="Times New Roman"/>
        <family val="1"/>
      </rPr>
      <t xml:space="preserve">The latest WEM scenario available by 15 March 2025 is the WEM scenario elaborated in 2024 (CSO24) and submitted in Reportnet 3.0 in July/August 2024. It should be noted, that the estimates in CSO24 are not fully comparable to the historic estimates in the 2025 inventory submissions, as recalculations due to new knowledge have changed the historic estimates considerably. This change will also be taken into account in the next WEM scenario (CSO25). A draft of CSO25 will be published for a hearing by 30 April 2025 with a view to be finalised in June or July 2025. </t>
    </r>
  </si>
  <si>
    <t>I</t>
  </si>
  <si>
    <r>
      <t xml:space="preserve">Total GHG </t>
    </r>
    <r>
      <rPr>
        <sz val="12"/>
        <color rgb="FF000000"/>
        <rFont val="Times New Roman"/>
        <family val="1"/>
      </rPr>
      <t>emissions</t>
    </r>
    <r>
      <rPr>
        <sz val="12"/>
        <color theme="1"/>
        <rFont val="Times New Roman"/>
        <family val="1"/>
      </rPr>
      <t xml:space="preserve"> including LULUCF, excluding international aviation </t>
    </r>
    <r>
      <rPr>
        <vertAlign val="superscript"/>
        <sz val="12"/>
        <color rgb="FF000000"/>
        <rFont val="Times New Roman"/>
        <family val="1"/>
      </rPr>
      <t>(8)</t>
    </r>
  </si>
  <si>
    <t>J</t>
  </si>
  <si>
    <r>
      <t xml:space="preserve">Total GHG emissions including LULUCF, including international aviation </t>
    </r>
    <r>
      <rPr>
        <vertAlign val="superscript"/>
        <sz val="12"/>
        <color rgb="FF000000"/>
        <rFont val="Times New Roman"/>
        <family val="1"/>
      </rPr>
      <t>(8)</t>
    </r>
  </si>
  <si>
    <t xml:space="preserve">Article 18 WAM scenario </t>
  </si>
  <si>
    <t>K</t>
  </si>
  <si>
    <r>
      <t>M</t>
    </r>
    <r>
      <rPr>
        <vertAlign val="subscript"/>
        <sz val="12"/>
        <color theme="1"/>
        <rFont val="Times New Roman"/>
        <family val="1"/>
      </rPr>
      <t>iav</t>
    </r>
  </si>
  <si>
    <t>L</t>
  </si>
  <si>
    <r>
      <t xml:space="preserve">Total GHG emissions including LULUCF, excluding international aviation </t>
    </r>
    <r>
      <rPr>
        <vertAlign val="superscript"/>
        <sz val="12"/>
        <color rgb="FF000000"/>
        <rFont val="Times New Roman"/>
        <family val="1"/>
      </rPr>
      <t>(8)</t>
    </r>
  </si>
  <si>
    <r>
      <t xml:space="preserve">Total GHG </t>
    </r>
    <r>
      <rPr>
        <sz val="12"/>
        <color rgb="FF000000"/>
        <rFont val="Times New Roman"/>
        <family val="1"/>
      </rPr>
      <t>emissions</t>
    </r>
    <r>
      <rPr>
        <sz val="12"/>
        <color theme="1"/>
        <rFont val="Times New Roman"/>
        <family val="1"/>
      </rPr>
      <t xml:space="preserve"> including LULUCF, including international aviation </t>
    </r>
    <r>
      <rPr>
        <vertAlign val="superscript"/>
        <sz val="12"/>
        <color rgb="FF000000"/>
        <rFont val="Times New Roman"/>
        <family val="1"/>
      </rPr>
      <t>(8)</t>
    </r>
  </si>
  <si>
    <t>Current progress (X-3):</t>
  </si>
  <si>
    <t>N1</t>
  </si>
  <si>
    <t xml:space="preserve">Total GHG emissions excluding LULUCF, excluding international aviation </t>
  </si>
  <si>
    <r>
      <t xml:space="preserve">Percent </t>
    </r>
    <r>
      <rPr>
        <vertAlign val="superscript"/>
        <sz val="12"/>
        <color rgb="FF000000"/>
        <rFont val="Times New Roman"/>
        <family val="1"/>
      </rPr>
      <t>(9)</t>
    </r>
  </si>
  <si>
    <t>Difference between historical data and values in line with national GHG target path</t>
  </si>
  <si>
    <t>O1</t>
  </si>
  <si>
    <t xml:space="preserve">Total GHG emissions including LULUCF, excluding international aviation </t>
  </si>
  <si>
    <t>P1</t>
  </si>
  <si>
    <r>
      <t xml:space="preserve">Total GHG </t>
    </r>
    <r>
      <rPr>
        <sz val="12"/>
        <color rgb="FF000000"/>
        <rFont val="Times New Roman"/>
        <family val="1"/>
      </rPr>
      <t>emissions</t>
    </r>
    <r>
      <rPr>
        <sz val="12"/>
        <color theme="1"/>
        <rFont val="Times New Roman"/>
        <family val="1"/>
      </rPr>
      <t xml:space="preserve"> including LULUCF, including international aviation </t>
    </r>
  </si>
  <si>
    <t>Current progress (X-2):</t>
  </si>
  <si>
    <t>N2</t>
  </si>
  <si>
    <t>O2</t>
  </si>
  <si>
    <t>P2</t>
  </si>
  <si>
    <t>Projected progress:</t>
  </si>
  <si>
    <t>Q</t>
  </si>
  <si>
    <t>Difference between WEM scenario and values in line with national GHG target path</t>
  </si>
  <si>
    <t>R</t>
  </si>
  <si>
    <t>S</t>
  </si>
  <si>
    <t>T</t>
  </si>
  <si>
    <t>Difference between WAM scenario and values in line with national GHG target path</t>
  </si>
  <si>
    <t>U</t>
  </si>
  <si>
    <r>
      <t>Notation:</t>
    </r>
    <r>
      <rPr>
        <b/>
        <sz val="10"/>
        <color theme="1"/>
        <rFont val="Times New Roman"/>
        <family val="1"/>
      </rPr>
      <t xml:space="preserve"> </t>
    </r>
    <r>
      <rPr>
        <sz val="10"/>
        <color theme="1"/>
        <rFont val="Times New Roman"/>
        <family val="1"/>
      </rPr>
      <t>X = reporting year; Miap = mandatory if applicable; Miav = mandatory if available.</t>
    </r>
  </si>
  <si>
    <r>
      <t xml:space="preserve">(1) </t>
    </r>
    <r>
      <rPr>
        <sz val="10"/>
        <color theme="1"/>
        <rFont val="Times New Roman"/>
        <family val="1"/>
      </rPr>
      <t>IDs are shown to demonstrate how progress is calculated – the calculations using these IDs are listed in note 9.</t>
    </r>
  </si>
  <si>
    <r>
      <t>(2)</t>
    </r>
    <r>
      <rPr>
        <sz val="10"/>
        <color theme="1"/>
        <rFont val="Times New Roman"/>
        <family val="1"/>
      </rPr>
      <t xml:space="preserve"> Data only to be supplied in those lines which apply to Member States target scope. Report data in line with GHG inventory. The totals reported for this column should include indirect CO</t>
    </r>
    <r>
      <rPr>
        <vertAlign val="subscript"/>
        <sz val="10"/>
        <color theme="1"/>
        <rFont val="Times New Roman"/>
        <family val="1"/>
      </rPr>
      <t>2</t>
    </r>
    <r>
      <rPr>
        <sz val="10"/>
        <color theme="1"/>
        <rFont val="Times New Roman"/>
        <family val="1"/>
      </rPr>
      <t xml:space="preserve">-emissions if these are reported in the GHG inventory. </t>
    </r>
  </si>
  <si>
    <r>
      <t xml:space="preserve">(3) </t>
    </r>
    <r>
      <rPr>
        <sz val="10"/>
        <color theme="1"/>
        <rFont val="Times New Roman"/>
        <family val="1"/>
      </rPr>
      <t xml:space="preserve">Information according to which Global Warming Potential values the GHG emissions shall be reported. GHG inventory data: the Global Warming Potential applies that applies to GHG inventories in the same year. AR 5 = Global Warming Potential values from the IPCCs 5th Assessment Report. </t>
    </r>
  </si>
  <si>
    <r>
      <t xml:space="preserve">(4) </t>
    </r>
    <r>
      <rPr>
        <sz val="10"/>
        <color theme="1"/>
        <rFont val="Times New Roman"/>
        <family val="1"/>
      </rPr>
      <t>If national climate-neutrality objective is in place, targeted year for climate-neutrality.</t>
    </r>
  </si>
  <si>
    <r>
      <t>(5)</t>
    </r>
    <r>
      <rPr>
        <sz val="10"/>
        <color theme="1"/>
        <rFont val="Times New Roman"/>
        <family val="1"/>
      </rPr>
      <t xml:space="preserve"> If national total GHG emissions target for 2030, 2040 or 2050 is in place, total estimated removals for the target year respectively. If national climate-neutrality objective is in place, total estimated removals for the target year of climate-neutrality in ktCO</t>
    </r>
    <r>
      <rPr>
        <vertAlign val="subscript"/>
        <sz val="10"/>
        <color theme="1"/>
        <rFont val="Times New Roman"/>
        <family val="1"/>
      </rPr>
      <t>2</t>
    </r>
    <r>
      <rPr>
        <sz val="10"/>
        <color theme="1"/>
        <rFont val="Times New Roman"/>
        <family val="1"/>
      </rPr>
      <t>e.</t>
    </r>
  </si>
  <si>
    <r>
      <t>(6)</t>
    </r>
    <r>
      <rPr>
        <sz val="10"/>
        <color theme="1"/>
        <rFont val="Times New Roman"/>
        <family val="1"/>
      </rPr>
      <t xml:space="preserve"> Provided by the Member State according to information in current integrated national energy and climate plan (as in Annex I, Part 1, Section A, Section 2, point 2.1.1(ii). </t>
    </r>
    <r>
      <rPr>
        <i/>
        <sz val="10"/>
        <color theme="1"/>
        <rFont val="Times New Roman"/>
        <family val="1"/>
      </rPr>
      <t>Objectives and targets consistent with the Paris Agreement and the existing long-term strategies</t>
    </r>
    <r>
      <rPr>
        <sz val="10"/>
        <color theme="1"/>
        <rFont val="Times New Roman"/>
        <family val="1"/>
      </rPr>
      <t xml:space="preserve"> of Regulation (EU) 2018/1999) in line with its long-term strategy reported under Article 15 of Regulation (EU) 2018/1999. </t>
    </r>
  </si>
  <si>
    <r>
      <t xml:space="preserve">(7) </t>
    </r>
    <r>
      <rPr>
        <sz val="10"/>
        <color theme="1"/>
        <rFont val="Times New Roman"/>
        <family val="1"/>
      </rPr>
      <t>Final total GHG emissions as submitted by the Member States in their final GHG inventory information under Article 26(3) of Regulation (EU) 2018/1999 in the same reporting year and reported in line with GHG inventory guidelines (see Article 8 of Commission Implementing Regulation (EU) 2020/1208 of 7 August 2020 on structure, format, submission processes and review of information reported by Member States pursuant to Regulation (EU) 2018/1999 of the European Parliament and of the Council and repealing Commission Implementing Regulation (EU) No 749/2014 (OJ L 278, 26.8.2020, p. 1)).</t>
    </r>
  </si>
  <si>
    <r>
      <t>(8)</t>
    </r>
    <r>
      <rPr>
        <sz val="10"/>
        <color theme="1"/>
        <rFont val="Times New Roman"/>
        <family val="1"/>
      </rPr>
      <t xml:space="preserve"> Final data from Member States submissions in the same reporting year according to Annex XXV to Commission Implementing Regulation (EU) 2020/1208 for reporting under Article 18(1), point (b) of Regulation (EU) 2018/1999.</t>
    </r>
  </si>
  <si>
    <r>
      <t>(9)</t>
    </r>
    <r>
      <rPr>
        <sz val="10"/>
        <color theme="1"/>
        <rFont val="Times New Roman"/>
        <family val="1"/>
      </rPr>
      <t xml:space="preserve"> Values are automatically calculated as percent difference to the given target. Only automatically calculated for those reporting elements where the corresponding row in block with IDs B-D was completed. If no automatic calculation is possible, the cell to be filled with notation key NA – not applicable. A negative value indicates that emissions are x % higher than the given target, while positive value indicates emissions are x % below the target. </t>
    </r>
  </si>
  <si>
    <t>N1= (B-E) / B - using data from X-3 for E</t>
  </si>
  <si>
    <t>N2= (B-E) / B - using data from X-2 for E</t>
  </si>
  <si>
    <t>O1= (C-F) / C - using data from X-3 for F</t>
  </si>
  <si>
    <t>O2= (C-F) / C - using data from X-2 for F</t>
  </si>
  <si>
    <t>P1= (D-G) / D - using data from X-3 for G</t>
  </si>
  <si>
    <t>P2= (D-G) / D - using data from X-2 for G</t>
  </si>
  <si>
    <t>Q= (B-H) / B</t>
  </si>
  <si>
    <t>R= (C-I) / C</t>
  </si>
  <si>
    <t>S= (D-J) / D</t>
  </si>
  <si>
    <t>T= (B-K) / B</t>
  </si>
  <si>
    <t>U=(C-L) / C</t>
  </si>
  <si>
    <t>V=(D-M) / D</t>
  </si>
  <si>
    <r>
      <t>(10)</t>
    </r>
    <r>
      <rPr>
        <sz val="10"/>
        <color theme="1"/>
        <rFont val="Times New Roman"/>
        <family val="1"/>
      </rPr>
      <t xml:space="preserve"> X-3 shall not apply for the first progress reports in 2023.</t>
    </r>
    <r>
      <rPr>
        <vertAlign val="superscript"/>
        <sz val="10"/>
        <color theme="1"/>
        <rFont val="Times New Roman"/>
        <family val="1"/>
      </rPr>
      <t xml:space="preserve"> </t>
    </r>
  </si>
  <si>
    <r>
      <t>(11)</t>
    </r>
    <r>
      <rPr>
        <sz val="10"/>
        <color theme="1"/>
        <rFont val="Times New Roman"/>
        <family val="1"/>
      </rPr>
      <t xml:space="preserve"> Indicates with yes/no whether indirect CO</t>
    </r>
    <r>
      <rPr>
        <vertAlign val="subscript"/>
        <sz val="10"/>
        <color theme="1"/>
        <rFont val="Times New Roman"/>
        <family val="1"/>
      </rPr>
      <t>2</t>
    </r>
    <r>
      <rPr>
        <sz val="10"/>
        <color theme="1"/>
        <rFont val="Times New Roman"/>
        <family val="1"/>
      </rPr>
      <t>-emissions are included in the target figure.</t>
    </r>
  </si>
  <si>
    <t>Table 2 - Current and projected progress towards the annual binding national limits pursuant to Regulation (EU) 2018/842 as reported pursuant to Article 26(3) and Article 18(1), point(b) of Regulation (EU) 2018/1999</t>
  </si>
  <si>
    <t>ID</t>
  </si>
  <si>
    <r>
      <t xml:space="preserve">GWP </t>
    </r>
    <r>
      <rPr>
        <b/>
        <vertAlign val="superscript"/>
        <sz val="12"/>
        <color theme="1"/>
        <rFont val="Times New Roman"/>
        <family val="1"/>
      </rPr>
      <t>(1)</t>
    </r>
  </si>
  <si>
    <r>
      <t>X-3</t>
    </r>
    <r>
      <rPr>
        <vertAlign val="superscript"/>
        <sz val="12"/>
        <color theme="1"/>
        <rFont val="Times New Roman"/>
        <family val="1"/>
      </rPr>
      <t>(9)</t>
    </r>
  </si>
  <si>
    <t>t</t>
  </si>
  <si>
    <t>t+5</t>
  </si>
  <si>
    <t>t+10</t>
  </si>
  <si>
    <r>
      <t xml:space="preserve">Annual emission allocation (AEA) </t>
    </r>
    <r>
      <rPr>
        <vertAlign val="superscript"/>
        <sz val="12"/>
        <color theme="1"/>
        <rFont val="Times New Roman"/>
        <family val="1"/>
      </rPr>
      <t>(2)</t>
    </r>
  </si>
  <si>
    <t>A</t>
  </si>
  <si>
    <r>
      <t>ktCO</t>
    </r>
    <r>
      <rPr>
        <vertAlign val="subscript"/>
        <sz val="12"/>
        <color theme="1"/>
        <rFont val="Times New Roman"/>
        <family val="1"/>
      </rPr>
      <t>2</t>
    </r>
    <r>
      <rPr>
        <sz val="12"/>
        <color theme="1"/>
        <rFont val="Times New Roman"/>
        <family val="1"/>
      </rPr>
      <t>e</t>
    </r>
  </si>
  <si>
    <r>
      <t xml:space="preserve">Total Effort Sharing emissions in X-3 and X-2 </t>
    </r>
    <r>
      <rPr>
        <vertAlign val="superscript"/>
        <sz val="12"/>
        <color theme="1"/>
        <rFont val="Times New Roman"/>
        <family val="1"/>
      </rPr>
      <t>(3)</t>
    </r>
  </si>
  <si>
    <r>
      <t xml:space="preserve">Total Effort Sharing emissions - WEM scenario </t>
    </r>
    <r>
      <rPr>
        <vertAlign val="superscript"/>
        <sz val="12"/>
        <color theme="1"/>
        <rFont val="Times New Roman"/>
        <family val="1"/>
      </rPr>
      <t>(4)</t>
    </r>
  </si>
  <si>
    <r>
      <t xml:space="preserve">Total Effort Sharing emissions - WAM scenario </t>
    </r>
    <r>
      <rPr>
        <vertAlign val="superscript"/>
        <sz val="12"/>
        <color theme="1"/>
        <rFont val="Times New Roman"/>
        <family val="1"/>
      </rPr>
      <t>(4)</t>
    </r>
  </si>
  <si>
    <r>
      <t xml:space="preserve">Total Effort Sharing emissions - WOM scenario </t>
    </r>
    <r>
      <rPr>
        <vertAlign val="superscript"/>
        <sz val="12"/>
        <color theme="1"/>
        <rFont val="Times New Roman"/>
        <family val="1"/>
      </rPr>
      <t>(4)</t>
    </r>
  </si>
  <si>
    <t>Current progress:</t>
  </si>
  <si>
    <r>
      <t>Difference between AEA and reported total ESR emissions in X-3 and X-2</t>
    </r>
    <r>
      <rPr>
        <vertAlign val="superscript"/>
        <sz val="12"/>
        <color theme="1"/>
        <rFont val="Times New Roman"/>
        <family val="1"/>
      </rPr>
      <t>(5)</t>
    </r>
  </si>
  <si>
    <r>
      <t xml:space="preserve">Difference between AEA and total ESR emissions in the WEM scenario </t>
    </r>
    <r>
      <rPr>
        <vertAlign val="superscript"/>
        <sz val="12"/>
        <color theme="1"/>
        <rFont val="Times New Roman"/>
        <family val="1"/>
      </rPr>
      <t>(6)</t>
    </r>
  </si>
  <si>
    <r>
      <t xml:space="preserve">Projected progress: Difference between AEA and total ESR emissions in the WAM scenario </t>
    </r>
    <r>
      <rPr>
        <vertAlign val="superscript"/>
        <sz val="12"/>
        <color theme="1"/>
        <rFont val="Times New Roman"/>
        <family val="1"/>
      </rPr>
      <t>(7)</t>
    </r>
  </si>
  <si>
    <r>
      <t xml:space="preserve">Difference between AEA and total ESR emissions in the WOM scenario </t>
    </r>
    <r>
      <rPr>
        <vertAlign val="superscript"/>
        <sz val="12"/>
        <color theme="1"/>
        <rFont val="Times New Roman"/>
        <family val="1"/>
      </rPr>
      <t>(8)</t>
    </r>
  </si>
  <si>
    <t>Notation: X = reporting year; M= Mandatory; Miav = mandatory if available; t = the first future year ending with 0 or 5 immediately following the reporting year.</t>
  </si>
  <si>
    <r>
      <t>(1)</t>
    </r>
    <r>
      <rPr>
        <sz val="10"/>
        <color theme="1"/>
        <rFont val="Times New Roman"/>
        <family val="1"/>
      </rPr>
      <t xml:space="preserve"> Information according to which Global Warming Potential values the GHG emissions shall be reported. GHG inventory data: the Global Warming Potential applies that applies to GHG inventories in the same year. AR 5 = Global Warming Potential values from the IPCC’s 5th Assessment Report.</t>
    </r>
  </si>
  <si>
    <r>
      <t>(2)</t>
    </r>
    <r>
      <rPr>
        <sz val="10"/>
        <color theme="1"/>
        <rFont val="Times New Roman"/>
        <family val="1"/>
      </rPr>
      <t xml:space="preserve"> Annual emission allocation pursuant to Article 4(3) of Regulation (EU) 2018/842 of the European Parliament and of the Council of 30 May 2018 on binding annual greenhouse gas emission reductions by Member States from 2021 to 2030 contributing to climate action to meet commitments under the Paris Agreement and amending Regulation (EU) No 525/2013 (OJ L 156, 19.6.2018, p. 26), adjusted in accordance with Article 10 of that Regulation, or any subsequent annual GHG emissions targets in this regard.</t>
    </r>
  </si>
  <si>
    <r>
      <t>(3)</t>
    </r>
    <r>
      <rPr>
        <sz val="10"/>
        <color theme="1"/>
        <rFont val="Times New Roman"/>
        <family val="1"/>
      </rPr>
      <t xml:space="preserve"> Final total GHG emissions as submitted by the Member States in their final GHG inventory information of the same reporting year according to the formula as laid out in Annex XV to Implementing Regulation (EU) 2020/1208.</t>
    </r>
  </si>
  <si>
    <r>
      <t xml:space="preserve">(4) </t>
    </r>
    <r>
      <rPr>
        <sz val="10"/>
        <color theme="1"/>
        <rFont val="Times New Roman"/>
        <family val="1"/>
      </rPr>
      <t>Final data from Member States submissions in the same reporting year according to Annex XXV to Implementing Regulation (EU) 2020/1208 for reporting under Article 18(1), point (b) of Regulation (EU) 2018/1999</t>
    </r>
  </si>
  <si>
    <r>
      <t>(5)</t>
    </r>
    <r>
      <rPr>
        <sz val="10"/>
        <color theme="1"/>
        <rFont val="Times New Roman"/>
        <family val="1"/>
      </rPr>
      <t xml:space="preserve"> Calculated automatically as F = A-B </t>
    </r>
  </si>
  <si>
    <r>
      <t>(6)</t>
    </r>
    <r>
      <rPr>
        <sz val="10"/>
        <color theme="1"/>
        <rFont val="Times New Roman"/>
        <family val="1"/>
      </rPr>
      <t xml:space="preserve"> Calculated automatically as G = A-C </t>
    </r>
  </si>
  <si>
    <r>
      <t>(7)</t>
    </r>
    <r>
      <rPr>
        <sz val="10"/>
        <color theme="1"/>
        <rFont val="Times New Roman"/>
        <family val="1"/>
      </rPr>
      <t xml:space="preserve"> Calculated automatically as H = A-D and only if information is available in row with ID D, otherwise fill with notation key NA – not applicable.</t>
    </r>
  </si>
  <si>
    <r>
      <t>(8)</t>
    </r>
    <r>
      <rPr>
        <sz val="10"/>
        <color theme="1"/>
        <rFont val="Times New Roman"/>
        <family val="1"/>
      </rPr>
      <t xml:space="preserve"> Calculated automatically as I = A-E and only if information is available in row with ID E, otherwise fill with notation key NA – not applicable.</t>
    </r>
  </si>
  <si>
    <r>
      <t>(9)</t>
    </r>
    <r>
      <rPr>
        <sz val="10"/>
        <color theme="1"/>
        <rFont val="Times New Roman"/>
        <family val="1"/>
      </rPr>
      <t xml:space="preserve"> X-3 shall not apply for the first progress reports in 2023.</t>
    </r>
    <r>
      <rPr>
        <vertAlign val="superscript"/>
        <sz val="10"/>
        <color theme="1"/>
        <rFont val="Times New Roman"/>
        <family val="1"/>
      </rPr>
      <t xml:space="preserve"> </t>
    </r>
  </si>
  <si>
    <t>Table 3 - Current and projected progress towards commitments pursuant to Regulation (EU) 2018/841 of the European Parliament and of the Council[1] as reported pursuant to Article 26(3) and Article 18(1), point (b) of Regulation (EU) 2018/1999</t>
  </si>
  <si>
    <r>
      <t xml:space="preserve">GWP </t>
    </r>
    <r>
      <rPr>
        <vertAlign val="superscript"/>
        <sz val="12"/>
        <color theme="1"/>
        <rFont val="Times New Roman"/>
        <family val="1"/>
      </rPr>
      <t>(1)</t>
    </r>
  </si>
  <si>
    <t>Danish notes to the filling of
Table 3 in Annex I:</t>
  </si>
  <si>
    <r>
      <t>X-3</t>
    </r>
    <r>
      <rPr>
        <vertAlign val="superscript"/>
        <sz val="12"/>
        <color theme="1"/>
        <rFont val="Times New Roman"/>
        <family val="1"/>
      </rPr>
      <t>(5)</t>
    </r>
  </si>
  <si>
    <r>
      <t xml:space="preserve">Land Use, Land-Use Change and Forestry </t>
    </r>
    <r>
      <rPr>
        <vertAlign val="superscript"/>
        <sz val="12"/>
        <color theme="1"/>
        <rFont val="Times New Roman"/>
        <family val="1"/>
      </rPr>
      <t>(2)</t>
    </r>
  </si>
  <si>
    <t>For the historical data information on detailed figures by LULUCF categories, explanations of the main natural and policy drivers of LULUCF emissions and removals, description of the inventory methodologies and envisaged enhancements to the inventory methodologies is available in the 2025 inventory submission of 15 March 2025 to the EU.</t>
  </si>
  <si>
    <r>
      <t xml:space="preserve">Land Use, Land-Use Change and Forestry in the WEM scenario </t>
    </r>
    <r>
      <rPr>
        <vertAlign val="superscript"/>
        <sz val="12"/>
        <color rgb="FF000000"/>
        <rFont val="Times New Roman"/>
        <family val="1"/>
      </rPr>
      <t>(3)</t>
    </r>
  </si>
  <si>
    <t>For projected data (WEM) detailed figures by LULUCF categories as wel as information on projection models used are available in WEM scenario submitted in July/August 2024 and - as requested - resubmitted on 15 March 2025.</t>
  </si>
  <si>
    <t>B: For t = 2030 the WEM scenario estimate for LULUCF is an emission of 700 kt CO2e - or 200 kt CO2e below the target.</t>
  </si>
  <si>
    <r>
      <t xml:space="preserve">Land Use, Land-Use Change and Forestry in the WAM scenario </t>
    </r>
    <r>
      <rPr>
        <vertAlign val="superscript"/>
        <sz val="12"/>
        <color rgb="FF000000"/>
        <rFont val="Times New Roman"/>
        <family val="1"/>
      </rPr>
      <t>(3)</t>
    </r>
  </si>
  <si>
    <r>
      <t>M</t>
    </r>
    <r>
      <rPr>
        <vertAlign val="subscript"/>
        <sz val="12"/>
        <color rgb="FF000000"/>
        <rFont val="Times New Roman"/>
        <family val="1"/>
      </rPr>
      <t>iav</t>
    </r>
  </si>
  <si>
    <t>NAv</t>
  </si>
  <si>
    <r>
      <rPr>
        <b/>
        <sz val="12"/>
        <color rgb="FFFF0000"/>
        <rFont val="Times New Roman"/>
        <family val="1"/>
      </rPr>
      <t>C:</t>
    </r>
    <r>
      <rPr>
        <sz val="12"/>
        <color rgb="FFFF0000"/>
        <rFont val="Times New Roman"/>
        <family val="1"/>
      </rPr>
      <t xml:space="preserve"> A WAM projection scenario for LULUCF is not available.</t>
    </r>
  </si>
  <si>
    <r>
      <t xml:space="preserve">LULUCF commitment stated in current NECP </t>
    </r>
    <r>
      <rPr>
        <vertAlign val="superscript"/>
        <sz val="12"/>
        <color rgb="FF000000"/>
        <rFont val="Times New Roman"/>
        <family val="1"/>
      </rPr>
      <t>(4)</t>
    </r>
  </si>
  <si>
    <t>AR5</t>
  </si>
  <si>
    <r>
      <rPr>
        <b/>
        <sz val="12"/>
        <color rgb="FFFF0000"/>
        <rFont val="Times New Roman"/>
        <family val="1"/>
      </rPr>
      <t xml:space="preserve">D:
</t>
    </r>
    <r>
      <rPr>
        <sz val="12"/>
        <color rgb="FFFF0000"/>
        <rFont val="Times New Roman"/>
        <family val="1"/>
      </rPr>
      <t xml:space="preserve">For </t>
    </r>
    <r>
      <rPr>
        <u/>
        <sz val="12"/>
        <color rgb="FFFF0000"/>
        <rFont val="Times New Roman"/>
        <family val="1"/>
      </rPr>
      <t>X-3 = 2022</t>
    </r>
    <r>
      <rPr>
        <sz val="12"/>
        <color rgb="FFFF0000"/>
        <rFont val="Times New Roman"/>
        <family val="1"/>
      </rPr>
      <t xml:space="preserve"> and </t>
    </r>
    <r>
      <rPr>
        <u/>
        <sz val="12"/>
        <color rgb="FFFF0000"/>
        <rFont val="Times New Roman"/>
        <family val="1"/>
      </rPr>
      <t>X-2 = 2023</t>
    </r>
    <r>
      <rPr>
        <sz val="12"/>
        <color rgb="FFFF0000"/>
        <rFont val="Times New Roman"/>
        <family val="1"/>
      </rPr>
      <t xml:space="preserve"> the target levels shown (maximum net-emissions from LULUCF as accounted) are calculated as annual average for the budget period 2021-2025 in accordance with the LULUCF regulation and could change with future recalculations of the base year period 2005-2009 until compliance is going to be assessed in 2027.
For </t>
    </r>
    <r>
      <rPr>
        <u/>
        <sz val="12"/>
        <color rgb="FFFF0000"/>
        <rFont val="Times New Roman"/>
        <family val="1"/>
      </rPr>
      <t>t = 2030</t>
    </r>
    <r>
      <rPr>
        <sz val="12"/>
        <color rgb="FFFF0000"/>
        <rFont val="Times New Roman"/>
        <family val="1"/>
      </rPr>
      <t xml:space="preserve"> the target level shown (maximum net-emissions from LULUCF in the inventory) are calculated in accordance with the LULUCF regulation and could change with future recalculations of the base year period 2016-2018 until compliance is going to be assessed in 2032.
For </t>
    </r>
    <r>
      <rPr>
        <u/>
        <sz val="12"/>
        <color rgb="FFFF0000"/>
        <rFont val="Times New Roman"/>
        <family val="1"/>
      </rPr>
      <t>t+5 = 2035</t>
    </r>
    <r>
      <rPr>
        <sz val="12"/>
        <color rgb="FFFF0000"/>
        <rFont val="Times New Roman"/>
        <family val="1"/>
      </rPr>
      <t xml:space="preserve"> neither any legislation nor target is in place.
For </t>
    </r>
    <r>
      <rPr>
        <u/>
        <sz val="12"/>
        <color rgb="FFFF0000"/>
        <rFont val="Times New Roman"/>
        <family val="1"/>
      </rPr>
      <t>t+10 = 2040</t>
    </r>
    <r>
      <rPr>
        <sz val="12"/>
        <color rgb="FFFF0000"/>
        <rFont val="Times New Roman"/>
        <family val="1"/>
      </rPr>
      <t xml:space="preserve"> neither any legislation nor target is in place.</t>
    </r>
  </si>
  <si>
    <t>[1] Regulation (EU) 2018/841 of the European Parliament and of the Council of 30 May 2018 on the inclusion of greenhouse gas emissions and removals from land use, land use change and forestry in the 2030 climate and energy framework, and amending Regulation (EU) No 525/2013 and Decision No 529/2013/EU (OJ L 156, 19.6.2018, p. 1).</t>
  </si>
  <si>
    <r>
      <t>Notation: X = reporting year, t signifies the first future year ending with 0 or 5 immediately following the reporting year; M = mandatory; M</t>
    </r>
    <r>
      <rPr>
        <vertAlign val="subscript"/>
        <sz val="10"/>
        <color theme="1"/>
        <rFont val="Times New Roman"/>
        <family val="1"/>
      </rPr>
      <t>iap</t>
    </r>
    <r>
      <rPr>
        <sz val="10"/>
        <color theme="1"/>
        <rFont val="Times New Roman"/>
        <family val="1"/>
      </rPr>
      <t xml:space="preserve"> = mandatory if applicable; M</t>
    </r>
    <r>
      <rPr>
        <vertAlign val="subscript"/>
        <sz val="10"/>
        <color theme="1"/>
        <rFont val="Times New Roman"/>
        <family val="1"/>
      </rPr>
      <t>iav</t>
    </r>
    <r>
      <rPr>
        <sz val="10"/>
        <color theme="1"/>
        <rFont val="Times New Roman"/>
        <family val="1"/>
      </rPr>
      <t xml:space="preserve"> = mandatory if available.</t>
    </r>
  </si>
  <si>
    <r>
      <t xml:space="preserve">(2) </t>
    </r>
    <r>
      <rPr>
        <sz val="10"/>
        <color theme="1"/>
        <rFont val="Times New Roman"/>
        <family val="1"/>
      </rPr>
      <t>Final total GHG emissions as submitted by the Member States in their final GHG inventory information under Article 26(3) of Regulation (EU) 2018/1999 in the same reporting year and reported in line with GHG inventory guidelines (see Article 8 of Implementing Regulation (EU) 2020/1208).</t>
    </r>
  </si>
  <si>
    <r>
      <t>(3)</t>
    </r>
    <r>
      <rPr>
        <sz val="10"/>
        <color theme="1"/>
        <rFont val="Times New Roman"/>
        <family val="1"/>
      </rPr>
      <t xml:space="preserve"> Final data from Member States submissions in the same reporting year according to Annex XXV to Commission Implementing Regulation (EU) 2020/1208 for reporting under Article 18(1), point (b) of Regulation (EU) 2018/1999.</t>
    </r>
  </si>
  <si>
    <r>
      <t>(4)</t>
    </r>
    <r>
      <rPr>
        <sz val="10"/>
        <color theme="1"/>
        <rFont val="Times New Roman"/>
        <family val="1"/>
      </rPr>
      <t xml:space="preserve"> The individual national LULUCF commitment as stated in current integrated national energy and climate plan. Member States shall provide textual description in column “Description”. Member States shall provide numerical data in columns under “Year” and indicate the Unit and GWP used in the respective columns. </t>
    </r>
  </si>
  <si>
    <r>
      <t>(5)</t>
    </r>
    <r>
      <rPr>
        <sz val="10"/>
        <color theme="1"/>
        <rFont val="Times New Roman"/>
        <family val="1"/>
      </rPr>
      <t xml:space="preserve"> X-3 shall not apply for the first progress reports in 2023.</t>
    </r>
    <r>
      <rPr>
        <vertAlign val="superscript"/>
        <sz val="10"/>
        <color theme="1"/>
        <rFont val="Times New Roman"/>
        <family val="1"/>
      </rPr>
      <t xml:space="preserve"> </t>
    </r>
  </si>
  <si>
    <t>Table 4 - Current and projected progress towards other national greenhouse-gas related targets and objectives set out in integrated national energy and climate plans, including sector targets in accordance with Article 4(a), point (1)(iii) of Regulation (EU) 2018/1999</t>
  </si>
  <si>
    <r>
      <t xml:space="preserve">National target / objective </t>
    </r>
    <r>
      <rPr>
        <vertAlign val="superscript"/>
        <sz val="12"/>
        <color theme="1"/>
        <rFont val="Times New Roman"/>
        <family val="1"/>
      </rPr>
      <t>(1)</t>
    </r>
  </si>
  <si>
    <t>Reporting Element</t>
  </si>
  <si>
    <t>Name of national target / objective</t>
  </si>
  <si>
    <t>Sector(s) addressed</t>
  </si>
  <si>
    <r>
      <t xml:space="preserve">Description </t>
    </r>
    <r>
      <rPr>
        <vertAlign val="superscript"/>
        <sz val="12"/>
        <color theme="1"/>
        <rFont val="Times New Roman"/>
        <family val="1"/>
      </rPr>
      <t>(2)</t>
    </r>
  </si>
  <si>
    <r>
      <t>Unit</t>
    </r>
    <r>
      <rPr>
        <vertAlign val="superscript"/>
        <sz val="12"/>
        <color theme="1"/>
        <rFont val="Times New Roman"/>
        <family val="1"/>
      </rPr>
      <t>(3)</t>
    </r>
  </si>
  <si>
    <r>
      <t xml:space="preserve">GWP used </t>
    </r>
    <r>
      <rPr>
        <vertAlign val="superscript"/>
        <sz val="12"/>
        <color theme="1"/>
        <rFont val="Times New Roman"/>
        <family val="1"/>
      </rPr>
      <t>(4)</t>
    </r>
  </si>
  <si>
    <t>Danish notes to the filling of
Table 4 in Annex I:</t>
  </si>
  <si>
    <r>
      <t xml:space="preserve">National target / objective #1 </t>
    </r>
    <r>
      <rPr>
        <i/>
        <vertAlign val="superscript"/>
        <sz val="12"/>
        <color rgb="FF000000"/>
        <rFont val="Times New Roman"/>
        <family val="1"/>
      </rPr>
      <t>(1)</t>
    </r>
  </si>
  <si>
    <t>Target/ objective</t>
  </si>
  <si>
    <t xml:space="preserve">No other national greenhouse-gas related targets and objectives for 2030, 2040 or 2050, than the domestic targets for 2030 and 2050 reported in Table 1 have been set out in the current integrated national energy and climate plan from December 2019 or its update from June 2024.
For 2025, an indicative target for 2025 in the range of -50% to -54% has been agreed as mentioned in the NECP update of June 2024. This indicative target range equals an emission level in the range of 39,516 - 34,355 ktCO2e, when calculated from the 1990 emission estimate in the preliminary 2025 inventory submission of 15 January 2025. </t>
  </si>
  <si>
    <t>Current progress</t>
  </si>
  <si>
    <t>Projected progress under WEM scenario</t>
  </si>
  <si>
    <t>Projected progress under WAM scenario</t>
  </si>
  <si>
    <r>
      <t xml:space="preserve">National target / objective #2 </t>
    </r>
    <r>
      <rPr>
        <i/>
        <vertAlign val="superscript"/>
        <sz val="12"/>
        <color rgb="FF000000"/>
        <rFont val="Times New Roman"/>
        <family val="1"/>
      </rPr>
      <t>(1)</t>
    </r>
  </si>
  <si>
    <t>Add further rows if needed for any other national target / objective</t>
  </si>
  <si>
    <r>
      <t>Notation:</t>
    </r>
    <r>
      <rPr>
        <b/>
        <sz val="10"/>
        <color theme="1"/>
        <rFont val="Times New Roman"/>
        <family val="1"/>
      </rPr>
      <t xml:space="preserve"> </t>
    </r>
    <r>
      <rPr>
        <sz val="10"/>
        <color theme="1"/>
        <rFont val="Times New Roman"/>
        <family val="1"/>
      </rPr>
      <t>X = reporting year; M</t>
    </r>
    <r>
      <rPr>
        <vertAlign val="subscript"/>
        <sz val="10"/>
        <color theme="1"/>
        <rFont val="Times New Roman"/>
        <family val="1"/>
      </rPr>
      <t>iap</t>
    </r>
    <r>
      <rPr>
        <sz val="10"/>
        <color theme="1"/>
        <rFont val="Times New Roman"/>
        <family val="1"/>
      </rPr>
      <t xml:space="preserve"> = mandatory if applicable; t = the first future year ending with 0 or 5 immediately following the reporting year.</t>
    </r>
  </si>
  <si>
    <r>
      <t>(1)</t>
    </r>
    <r>
      <rPr>
        <sz val="10"/>
        <color theme="1"/>
        <rFont val="Times New Roman"/>
        <family val="1"/>
      </rPr>
      <t xml:space="preserve"> Member States shall add further rows in case other national targets / objectives apply.</t>
    </r>
  </si>
  <si>
    <r>
      <t>(2)</t>
    </r>
    <r>
      <rPr>
        <sz val="10"/>
        <color theme="1"/>
        <rFont val="Times New Roman"/>
        <family val="1"/>
      </rPr>
      <t xml:space="preserve"> Textual description to be provided for clarification and in case targets / objectives and progress towards these cannot be expressed using the quantitative columns.</t>
    </r>
  </si>
  <si>
    <r>
      <t xml:space="preserve">(3) </t>
    </r>
    <r>
      <rPr>
        <sz val="10"/>
        <color theme="1"/>
        <rFont val="Times New Roman"/>
        <family val="1"/>
      </rPr>
      <t>Unit comparable to the unit of projected progress data.</t>
    </r>
  </si>
  <si>
    <r>
      <t>(4)</t>
    </r>
    <r>
      <rPr>
        <sz val="10"/>
        <color theme="1"/>
        <rFont val="Times New Roman"/>
        <family val="1"/>
      </rPr>
      <t xml:space="preserve"> Information according to which Global Warming Potential values the GHG emissions were calculated. AR 4 = Global Warming Potential values from the IPCC’s 4th Assessment Report; AR 5 = Global Warming Potential Values from the IPCC’s 5th Assessment Report.</t>
    </r>
  </si>
  <si>
    <r>
      <t>(5)</t>
    </r>
    <r>
      <rPr>
        <sz val="10"/>
        <color theme="1"/>
        <rFont val="Times New Roman"/>
        <family val="1"/>
      </rPr>
      <t xml:space="preserve"> X-3 shall not apply for the first progress reports in 2023.</t>
    </r>
  </si>
  <si>
    <t>GovReg. Article 18 reporting (Reporting on national policies and measures pursuant to Article 37): Annex XXIV</t>
  </si>
  <si>
    <t xml:space="preserve">Table 1: Sectors, gases and type of policy instrument
</t>
  </si>
  <si>
    <t>Table 2: Available results of ex-ante and ex-post assessments of the effects of individual or groups of policies and measures on mitigation of climate change (a)</t>
  </si>
  <si>
    <t>Table 3: Available projected and realised costs and benefits of individual or groups of policies and measures on mitigation of climate change (a)</t>
  </si>
  <si>
    <t>Name of policy or measure</t>
  </si>
  <si>
    <t>Single or grouped policy or measure</t>
  </si>
  <si>
    <t>In case of a grouped policy or measure, which single policies or measures does it cover</t>
  </si>
  <si>
    <t>Geographical coverage (a)</t>
  </si>
  <si>
    <t>Sector(s) affected (b)</t>
  </si>
  <si>
    <t>GHG(s) affected (c)</t>
  </si>
  <si>
    <t>Objective (d)</t>
  </si>
  <si>
    <t>Quantified objective (e)</t>
  </si>
  <si>
    <t>Assessment of the contribution of the policy or Measure to the achievement of the long-term strategy referred to in Article 15 Regulation (EU) 2018/1999</t>
  </si>
  <si>
    <t>Type of policy Instrument (f)</t>
  </si>
  <si>
    <t>Union policies which resulted in the implementation of the PaM</t>
  </si>
  <si>
    <t>Status of implementation (h)</t>
  </si>
  <si>
    <t>Projections scenario in which the PaM is included</t>
  </si>
  <si>
    <t>Entities responsible for implementing the policy (i)</t>
  </si>
  <si>
    <t>Indicators used to monitor and evaluate progress over time (j)</t>
  </si>
  <si>
    <t>Policy impacting EU ETS, LULUCF and/or ESD/ESR /emission</t>
  </si>
  <si>
    <t>Ex-ante assessment</t>
  </si>
  <si>
    <t>Ex-post assessment (e)</t>
  </si>
  <si>
    <t>Projected costs and benefits</t>
  </si>
  <si>
    <t>Realized costs and benefits</t>
  </si>
  <si>
    <t>GHG emissions reductions in year t (kt CO2-equivalent per year)</t>
  </si>
  <si>
    <t>GHG emissions reductions in t + 5 (kt CO2-equivalent per year)</t>
  </si>
  <si>
    <t>GHG emissions reductions in t + 10 (kt CO2-equivalent per year)</t>
  </si>
  <si>
    <t>GHG emissions reductions in t + 15 (kt CO2-equivalent per year)</t>
  </si>
  <si>
    <t>Explanation of the basis for the mitigation estimates</t>
  </si>
  <si>
    <t>Factors affected by the PaM</t>
  </si>
  <si>
    <t>Documentation / Source of estimation if available (provide a weblink of the report where the figure is referenced from)</t>
  </si>
  <si>
    <t>GHG emissions reduction (kt CO2-equivalent per year) (b)</t>
  </si>
  <si>
    <t>Documentation/ Source of estimation if available (provide a weblink of the report where the figure is referenced from)</t>
  </si>
  <si>
    <t>Year(s) for which cost has been calculated</t>
  </si>
  <si>
    <t>Gross costs in EUR per tonne CO2-equivalent reduced/sequestered</t>
  </si>
  <si>
    <t>Absolute gross costs per year in EUR</t>
  </si>
  <si>
    <t>Benefits (b) in EUR per tonne CO2-equivalent reduced/ sequestered</t>
  </si>
  <si>
    <t>Absolute benefit (b) per year in EUR</t>
  </si>
  <si>
    <t>Net costs in EUR per tonne CO2-equivalent reduced/ sequestered</t>
  </si>
  <si>
    <t>Absolute net cost per year in EUR</t>
  </si>
  <si>
    <t>Price year</t>
  </si>
  <si>
    <t>Description of cost estimates (basis for cost estimate, what type of costs are included in the estimate, methodology) ( c)</t>
  </si>
  <si>
    <t>Documentation / Source of cost estimation (provide a weblink of the report where the figure is referenced from)</t>
  </si>
  <si>
    <t>Description of non-GHG mitigation benefits</t>
  </si>
  <si>
    <t>EU ETS</t>
  </si>
  <si>
    <t>ESR</t>
  </si>
  <si>
    <t>LULUCF (c)</t>
  </si>
  <si>
    <t>Total (d)</t>
  </si>
  <si>
    <t>Year for which reduction applies</t>
  </si>
  <si>
    <t>ESD/ESR</t>
  </si>
  <si>
    <t>Gov.Reg. Article 17 reporting (NECPR): Annex IX</t>
  </si>
  <si>
    <t>Table 1 - Key characteristics and progress towards implementing policies and measures</t>
  </si>
  <si>
    <t>PaM number in NECP, if different</t>
  </si>
  <si>
    <r>
      <t xml:space="preserve">Relevant objective(s), target(s) or contribution(s) the policy or measure contributes to </t>
    </r>
    <r>
      <rPr>
        <vertAlign val="superscript"/>
        <sz val="12"/>
        <rFont val="Times New Roman"/>
        <family val="1"/>
      </rPr>
      <t>(1)</t>
    </r>
  </si>
  <si>
    <r>
      <t xml:space="preserve">Geographical coverage </t>
    </r>
    <r>
      <rPr>
        <vertAlign val="superscript"/>
        <sz val="12"/>
        <rFont val="Times New Roman"/>
        <family val="1"/>
      </rPr>
      <t>(2)</t>
    </r>
  </si>
  <si>
    <r>
      <t xml:space="preserve">Sector(s) affected </t>
    </r>
    <r>
      <rPr>
        <vertAlign val="superscript"/>
        <sz val="12"/>
        <rFont val="Times New Roman"/>
        <family val="1"/>
      </rPr>
      <t>(3)</t>
    </r>
  </si>
  <si>
    <r>
      <t>Objective</t>
    </r>
    <r>
      <rPr>
        <vertAlign val="superscript"/>
        <sz val="12"/>
        <rFont val="Times New Roman"/>
        <family val="1"/>
      </rPr>
      <t xml:space="preserve"> (4)</t>
    </r>
  </si>
  <si>
    <r>
      <t xml:space="preserve">Quantified objective </t>
    </r>
    <r>
      <rPr>
        <vertAlign val="superscript"/>
        <sz val="12"/>
        <rFont val="Times New Roman"/>
        <family val="1"/>
      </rPr>
      <t>(5)</t>
    </r>
  </si>
  <si>
    <t>Assessment of the contribution of the policy or measure to the achievement of the Union’s climate-neutrality objective set out in Article 2(1) of Regulation 2021/1119 and to the achievement of the long-term strategy referred to in Article 15 Regulation (EU) 2018/1999</t>
  </si>
  <si>
    <r>
      <t xml:space="preserve">Type of policy instrument </t>
    </r>
    <r>
      <rPr>
        <vertAlign val="superscript"/>
        <sz val="12"/>
        <color theme="1"/>
        <rFont val="Times New Roman"/>
        <family val="1"/>
      </rPr>
      <t>(6)</t>
    </r>
  </si>
  <si>
    <r>
      <t xml:space="preserve">Status of implementation </t>
    </r>
    <r>
      <rPr>
        <vertAlign val="superscript"/>
        <sz val="12"/>
        <color theme="1"/>
        <rFont val="Times New Roman"/>
        <family val="1"/>
      </rPr>
      <t>(9)</t>
    </r>
  </si>
  <si>
    <r>
      <t xml:space="preserve">Entities responsible for implementing the policy </t>
    </r>
    <r>
      <rPr>
        <vertAlign val="superscript"/>
        <sz val="12"/>
        <color theme="1"/>
        <rFont val="Times New Roman"/>
        <family val="1"/>
      </rPr>
      <t>(10)</t>
    </r>
  </si>
  <si>
    <r>
      <t xml:space="preserve">Indicators used to monitor and evaluate progress over time </t>
    </r>
    <r>
      <rPr>
        <vertAlign val="superscript"/>
        <sz val="12"/>
        <color theme="1"/>
        <rFont val="Times New Roman"/>
        <family val="1"/>
      </rPr>
      <t>(11)</t>
    </r>
  </si>
  <si>
    <r>
      <t xml:space="preserve">Update since last submission </t>
    </r>
    <r>
      <rPr>
        <vertAlign val="superscript"/>
        <sz val="12"/>
        <color theme="1"/>
        <rFont val="Times New Roman"/>
        <family val="1"/>
      </rPr>
      <t>(12)</t>
    </r>
  </si>
  <si>
    <t>Explanations of the update or the link to an extra/additional document</t>
  </si>
  <si>
    <r>
      <t xml:space="preserve">Progress against policy objective </t>
    </r>
    <r>
      <rPr>
        <vertAlign val="superscript"/>
        <sz val="12"/>
        <color theme="1"/>
        <rFont val="Times New Roman"/>
        <family val="1"/>
      </rPr>
      <t>(13)</t>
    </r>
  </si>
  <si>
    <r>
      <t xml:space="preserve">Progress against policy indicators </t>
    </r>
    <r>
      <rPr>
        <vertAlign val="superscript"/>
        <sz val="12"/>
        <color theme="1"/>
        <rFont val="Times New Roman"/>
        <family val="1"/>
      </rPr>
      <t>(14)</t>
    </r>
  </si>
  <si>
    <t>Dimension specific reporting</t>
  </si>
  <si>
    <r>
      <t xml:space="preserve">Union policy </t>
    </r>
    <r>
      <rPr>
        <vertAlign val="superscript"/>
        <sz val="12"/>
        <color theme="1"/>
        <rFont val="Times New Roman"/>
        <family val="1"/>
      </rPr>
      <t>(7)</t>
    </r>
  </si>
  <si>
    <t>Other</t>
  </si>
  <si>
    <r>
      <t xml:space="preserve">Relevant provision </t>
    </r>
    <r>
      <rPr>
        <vertAlign val="superscript"/>
        <sz val="12"/>
        <color theme="1"/>
        <rFont val="Times New Roman"/>
        <family val="1"/>
      </rPr>
      <t>(8)</t>
    </r>
  </si>
  <si>
    <t>Start</t>
  </si>
  <si>
    <t>Finish</t>
  </si>
  <si>
    <t>Type</t>
  </si>
  <si>
    <t>Name</t>
  </si>
  <si>
    <r>
      <t xml:space="preserve">Value
</t>
    </r>
    <r>
      <rPr>
        <sz val="12"/>
        <color rgb="FFFF0000"/>
        <rFont val="Times New Roman"/>
        <family val="1"/>
      </rPr>
      <t>[ktCO2eq]</t>
    </r>
  </si>
  <si>
    <t>Indi-cator</t>
  </si>
  <si>
    <t>Value</t>
  </si>
  <si>
    <r>
      <t xml:space="preserve">Vector(s) affected </t>
    </r>
    <r>
      <rPr>
        <vertAlign val="superscript"/>
        <sz val="12"/>
        <color theme="1"/>
        <rFont val="Times New Roman"/>
        <family val="1"/>
      </rPr>
      <t>(15)</t>
    </r>
  </si>
  <si>
    <r>
      <t xml:space="preserve">Supported Energy Union R&amp;I priority </t>
    </r>
    <r>
      <rPr>
        <vertAlign val="superscript"/>
        <sz val="12"/>
        <color theme="1"/>
        <rFont val="Times New Roman"/>
        <family val="1"/>
      </rPr>
      <t>(16)</t>
    </r>
  </si>
  <si>
    <r>
      <t xml:space="preserve">Supported Clean energy/ low carbon technologies </t>
    </r>
    <r>
      <rPr>
        <vertAlign val="superscript"/>
        <sz val="12"/>
        <color theme="1"/>
        <rFont val="Times New Roman"/>
        <family val="1"/>
      </rPr>
      <t>(17)</t>
    </r>
  </si>
  <si>
    <r>
      <t xml:space="preserve">Sectors supported </t>
    </r>
    <r>
      <rPr>
        <vertAlign val="superscript"/>
        <sz val="12"/>
        <color theme="1"/>
        <rFont val="Times New Roman"/>
        <family val="1"/>
      </rPr>
      <t>(18)</t>
    </r>
  </si>
  <si>
    <t>Total</t>
  </si>
  <si>
    <t>Dimensions</t>
  </si>
  <si>
    <r>
      <t>M</t>
    </r>
    <r>
      <rPr>
        <vertAlign val="subscript"/>
        <sz val="12"/>
        <rFont val="Times New Roman"/>
        <family val="1"/>
      </rPr>
      <t>iap</t>
    </r>
  </si>
  <si>
    <t>ktCO2e</t>
  </si>
  <si>
    <t>115:  Pulje til fangst og lagring af CO2 (CCS) [KEFM PAM F]</t>
  </si>
  <si>
    <t>115</t>
  </si>
  <si>
    <t>0-CC-01: Funds for supporting capturing and storing CO2 (CCS)</t>
  </si>
  <si>
    <t>Single</t>
  </si>
  <si>
    <t>1_07: Carbon capture and storage or carbon capture and utilisation</t>
  </si>
  <si>
    <t>Denmark</t>
  </si>
  <si>
    <t>1: Energy supply, 4: Industrial processes</t>
  </si>
  <si>
    <t>CO2</t>
  </si>
  <si>
    <t>2.3 million tonnes of CO2 per year from 2030 onwards</t>
  </si>
  <si>
    <t>In 2022, Denmark adopted a so-called green tax reform with the objective of achieving a reduction of 4.3 million tonnes of CO2 emissions annually by 2030. This green tax reform entails the introduction of a more consistent CO2 tax structure.
By 2030, companies outside the EU's Emissions Trading System (ETS) will face a uniform CO2 tax rate of 750 DKK/tonne, while ETS companies will be subject to a CO2 tax rate of 375 DKK/tonne. Notably, mineralogical processes, particularly subject to risks of carbon leakage, will be subject to a reduced tax rate of 125 DKK/tonne. As part of the reform, tax revenues generated would be allocated to support further reductions and removals, for example through Carbon Capture and Storage (CCS) initiatives. Approximately 26.8 billion DKK are expected to be allocated for a CCS funding scheme between 2026 and 2044. The CCS funding scheme is expected to achieving reduction/removals of 2.29 million tonnes of CO2 emissions annually by 2030.</t>
  </si>
  <si>
    <t>Economic instrument</t>
  </si>
  <si>
    <t>46</t>
  </si>
  <si>
    <t>Adopted</t>
  </si>
  <si>
    <t>2043</t>
  </si>
  <si>
    <t>National Government</t>
  </si>
  <si>
    <t>The Danish Ministry of Climate, Energy and Utilities</t>
  </si>
  <si>
    <t>Total annual GHG net emissions including LULUCF and indirect CO2</t>
  </si>
  <si>
    <t>Decarbonisation: GHG emissions and removals</t>
  </si>
  <si>
    <t>124:  Markedsbaseret tilskudspulje til fangst og lagring af CO2 [KEFM PAM Y]</t>
  </si>
  <si>
    <t>124</t>
  </si>
  <si>
    <t xml:space="preserve">0-CC-02: Market-based subsidy pool for capturing and storing CO2 </t>
  </si>
  <si>
    <t>0.43 million tonnes of CO2 per year from 2030 onwards</t>
  </si>
  <si>
    <t>Denmark has introduced a funding scheme to develop and showcase the country's first full value chain for carbon capture, utilization, and storage (CCUS). The CCUS funding scheme has a total budget of 8 billion DKK from 2025 to 2045 and is expected to achieving a reduction/removals of 0.43 million tonnes of CO2 emissions annually by 2030. In the first competitive bidding funding round completed in May 2023, Ørsted was awarded a 20-year contract to capture and store 0.43 mio. tonnes of CO2 annually from 2026 by means of BECCS.</t>
  </si>
  <si>
    <t>2049</t>
  </si>
  <si>
    <t>127:  Teknologineutral pulje til CO2-fangst mv. [KEFM PAM Æ]</t>
  </si>
  <si>
    <t>127</t>
  </si>
  <si>
    <t>0-CC-03: Technology-neutral funds for supporting CO2 capture etc.</t>
  </si>
  <si>
    <t>0.16 million tonnes of CO2 per year from 2030 onwards</t>
  </si>
  <si>
    <t>A funding scheme has been adopted aimed at achieving carbon removals (negative emissions) from technological sources (NECCS). This funding scheme has a budget of 1.8 billion DKK from 2026 to 2032, and is expected to achieving removals of 0.16 million tonnes of CO2 emissions annually by 2030. The initiative provides support for carbon removals from a variety of biogenic sources, which includes CO2 captured from biogas being upgraded to biomethane (Bio-CCS), CCS with biomass-based energy production (BECCS), CCS on the biogenic fraction of CO2 captured from waste incineration and industrial plants, as well as direct carbon capture from the atmosphere and storage (DACCS).</t>
  </si>
  <si>
    <t>2032</t>
  </si>
  <si>
    <t xml:space="preserve">146: Investering i grøn forskning, udvikling og demonstration jf. forskningsreserveaftalen for 2022 og 2023 - 2025. [UFM PAM A]
</t>
  </si>
  <si>
    <t>146</t>
  </si>
  <si>
    <t>0-CC-04: Investment in green research, development, and demonstration.</t>
  </si>
  <si>
    <t>3_24: Other transport, 4_29: Other industrial processes, 5_38: Other waste, 6_45: Other agriculture.  , 7_56: Other land use, land-use change and forestry</t>
  </si>
  <si>
    <t>3: Transport, 4: Industrial processes, 5: Waste management/waste, 6: Agriculture, 7: LULUCF</t>
  </si>
  <si>
    <t>CO2, CH4, N2O, HFCs, PFCs, SF6</t>
  </si>
  <si>
    <t>No quantified objective</t>
  </si>
  <si>
    <t xml:space="preserve">Investment in green research, development, and demonstration cf. the research reserve agreement for 2022 and 2023 - 2025. EUDP is reported separately (2-EN-06).
The allocation of research funding in Denmark’s government budget is subject to annual negotiation among the Parties in the Danish parliament, based on a proposal presented by the government.
In recent years, the Danish research and innovation policy has placed a strong emphasis on addressing climate challenges and contributing to the goals defined in the Danish Climate Act.
The 2025 budget includes a research reserve agreement allocating investments of DKK 2.3 billion to green research, development and demonstration. </t>
  </si>
  <si>
    <t>2</t>
  </si>
  <si>
    <t>2025</t>
  </si>
  <si>
    <t>The Danish Ministry of Higher Education and Science</t>
  </si>
  <si>
    <t>Mineralolieafgiftsloven</t>
  </si>
  <si>
    <t>1</t>
  </si>
  <si>
    <t>1-TD-01b: Mineral-oil Tax Act</t>
  </si>
  <si>
    <t>2_14: Demand management/reduction, 3_20: Demand management/reduction</t>
  </si>
  <si>
    <t>2: Energy consumption, 3: Transport</t>
  </si>
  <si>
    <t>CO2, CH4, N2O</t>
  </si>
  <si>
    <t>Tax on mineral oil products in Denmark. The Mineral-oil Tax Act entered into force on 1 January 1993. Before this, the tax on petrol was regulated via the Petrol Tax Act, which entered into force on 1 January 1983, and the Act on Taxation of Gas Oil and Diesel Oil, Heating Oil, Heating Tar, and Crude Oil was regulated via the Act on Taxation of certain Oil Products, which entered into force on 3 October 1977. From 1 June 1999 a tax differentiation between light diesel and diesel low in sulphur was introduced, to encourage the use of diesel low in sulphur, which is less polluting than light diesel. This was accomplished and a change took place soon after to the effect that almost all diesel sold was low in sulphur. The purpose of further differentiation from 1 January 2005 favouring sulphur-free diesel was likewise to encourage the use of this type of diesel in favour of diesel low in sulphur, and this has been successful. In addition, tax differentiation has been introduced in order to achieve environmental goals other than direct reductions in greenhouse gas emissions. Thus tax differentiation has been introduced with a view to phasing out lead in petrol. Only the effects of the increase diesel tax, the lowering of the compensation-tax and the contemporary lowering of the milage-based roadtax are shown here.</t>
  </si>
  <si>
    <t>0</t>
  </si>
  <si>
    <t>Implemented</t>
  </si>
  <si>
    <t>2050</t>
  </si>
  <si>
    <t>Danish Ministry of Taxation</t>
  </si>
  <si>
    <t>Gasafgiftsloven</t>
  </si>
  <si>
    <t>1-TD-02: Gas Tax Act</t>
  </si>
  <si>
    <t>1_06: Efficiency improvement in the energy and transformation sector, 2_14: Demand management/reduction</t>
  </si>
  <si>
    <t>1: Energy supply, 2: Energy consumption</t>
  </si>
  <si>
    <t>Tax on consumption of natural gas and town gas in Denmark.</t>
  </si>
  <si>
    <t>Kulafgiftsloven</t>
  </si>
  <si>
    <t>3</t>
  </si>
  <si>
    <t>1-TD-03: Coal Tax Act</t>
  </si>
  <si>
    <t>Tax rated after the calorific value of coal, coke, furnace coke, coke gravel, crude coke, lignite briquettes and lignite, tall oil, wood tar, vegetable pitch etc.</t>
  </si>
  <si>
    <t>Elafgiftsloven</t>
  </si>
  <si>
    <t>4</t>
  </si>
  <si>
    <t>1-TD-04: Electricity Tax</t>
  </si>
  <si>
    <t xml:space="preserve">Tax on consumption of electricity. The electricity tax was introduced on 1 April 1977. With effect from 1 January 2013, the tax on electricity used for heating was reduced considerably, to take into account, that an increasing amount of renewable energy was being used in electricity production. </t>
  </si>
  <si>
    <t>CO2-afgiftsloven</t>
  </si>
  <si>
    <t>5</t>
  </si>
  <si>
    <t>1-TD-05: CO2 tax on energy products</t>
  </si>
  <si>
    <t xml:space="preserve">Tax on energy products depending on their contribution to CO2 emissions. The CO2 tax on energy products was introduced on 1 March 1992 and was imposed on different types of energy products relative to their CO2 emissions. From 1 January 2010 a structural change in the CO2 tax was implemented as an adaption to the EU Emissions Trading Scheme. The tax rate was increased to DKK 150 /tonne of CO2 indexed. In addition to this, there are CO2 taxes on heating tar, crude oil, coke, crude oil coke, lignite briquettes and lignite, LPG, and other gases. As of 1 January 2008 the CO2 taxes follow a yearly regulation of 1.8% in the period 2008-2015, similar to the energy taxes. From 2016 the tax is regulated with the consumer price index two years prior. A higher and more uniform CO2 tax was decided in 2023. It is only the estimated effects on CO2-emissions of the decision from 2023 that are shown here.  </t>
  </si>
  <si>
    <t xml:space="preserve">Brændstofforbrugsafgiftsloven </t>
  </si>
  <si>
    <t>6</t>
  </si>
  <si>
    <t>1-TD-06: Green Owner Tax - a fuel-efficiency-dependent annual tax on motor vehicles</t>
  </si>
  <si>
    <t>3_20: Demand management/reduction</t>
  </si>
  <si>
    <t>3: Transport</t>
  </si>
  <si>
    <t>Car owners have to pay half-yearly taxes which for new cars from july 1st 2021 and onwards are differentiated in accordance with the expected CO2-emissions.</t>
  </si>
  <si>
    <t>4;2</t>
  </si>
  <si>
    <t>Registreringsafgiftsloven</t>
  </si>
  <si>
    <t>7</t>
  </si>
  <si>
    <t>1-TD-07: Registration Tax - a fuel-efficiency-dependant registration tax on passenger cars and vans</t>
  </si>
  <si>
    <t>The registration tax on motorised vehicles is calculated on basis of the value of the vehicle. Further an additional CO2 element is added to the tax, so the cars that have higher CO2-emissions also pay a higher tax. Passenger cars, light commercial vehicles and motorbikes are due to pay the registration tax. Further the registration tax is lower for zero- and lowemissions cars to support the uptake of these. The effects shown only stems from the restructured of the tax adopted in 2020 and implemented since 2021.</t>
  </si>
  <si>
    <t>Cfc-afgiftsloven</t>
  </si>
  <si>
    <t>8</t>
  </si>
  <si>
    <t>1-TD-08: Tax on HFCs, PFCs and SF6 - equivalent to the CO2 tax</t>
  </si>
  <si>
    <t>4_28: Replacement of fluorinated gases by gases with a lower GWP value</t>
  </si>
  <si>
    <t>4: Industrial processes</t>
  </si>
  <si>
    <t>HFCs, PFCs, SF6</t>
  </si>
  <si>
    <t xml:space="preserve">Tax on HFCs, SF6 and PFCs. The tax is differentiated in accordance with the global warming potential of the substance with DKK 0.15 per kilogramme of CO2 equivalents as the general principle and with DKK 600 per kilogramme as a general upper limit. </t>
  </si>
  <si>
    <t>En del af CO2-afgiftsloven, hvor metan-reduktion kan give godtgørelse af CO2-afgift efter §9d)</t>
  </si>
  <si>
    <t>9</t>
  </si>
  <si>
    <t>1-TD-09: Tax on methane from natural gas fired power plants - equivalent to the CO2 tax</t>
  </si>
  <si>
    <t>1_05: Reduction of losses, 1_08: Control of fugitive emissions from energy production</t>
  </si>
  <si>
    <t>1: Energy supply</t>
  </si>
  <si>
    <t>CH4</t>
  </si>
  <si>
    <t>Tax on methane emissions from natural gas fired power plants - equal in terms of CO2 equivalents to the CO2 tax. As of 1 January 2011 a tax on methane emissions - equal in terms of CO2 equivalents to the CO2 tax - from natural gas fired power plants was introduced. This is expected to reduce methane emissions from gas engines through behavioural changes such as changing from motor operation to boiler operation and establishing mitigation measures. Consumption is also expected to fall as the price of heat will increase. These behavioural changes will result in falls in the emissions of unburned methane from power stations. In addition, CO2 emissions will fall and consumption of natural gas will fall. In total, a decline of 0.06 million tonnes CO2 equivalent emissions in 2 out of 5 years is expected, corresponding to an average annual reduction effect of approximately 0.02 million tonnes CO2 equivalent per year in 2008-12.</t>
  </si>
  <si>
    <t>Forlængelse af lav proces-elafgift til opladning af el- og plug-in hybridbiler, der abonnerer på kørestrøm gennem en erhvervsmæssig tjeneste indtil 2031</t>
  </si>
  <si>
    <t>PaM 14</t>
  </si>
  <si>
    <t>12</t>
  </si>
  <si>
    <t>1-TD-12: Extension of low process electricity tax for charging electric and plug-in hybrid cars that subscribe to driving power through a business service until 2031</t>
  </si>
  <si>
    <t>3_19: Electric road transport</t>
  </si>
  <si>
    <t>Extension of low process electricity tax for charging electric and plug-in hybrid cars that subscribe to driving power through a business service until 2030</t>
  </si>
  <si>
    <t>Forhøjelse af CFC-afgift</t>
  </si>
  <si>
    <t>PaM 15</t>
  </si>
  <si>
    <t>13</t>
  </si>
  <si>
    <t xml:space="preserve">1-TD-13: Increase in CFC tax [enhancement of 1-TD-08] </t>
  </si>
  <si>
    <t>The tax on HFCs, SF6 and PFCs is increased by 1. july 2021. The taxrates for the gasses are increased by approximately 30 DKK pr. ton CO2e. The ceiling of the taxrate, which amounted to 600 DKK pr. kg, is removed. The taxrates are indexed in 2021 with 5.5 pct. and in 2024 with 3.6 pct., which is equivalent to an indexation of 1,8 pct. yearly in the period 2021-2025. The lower limit on taxation of import and manufactoring of gasses are removed.  [enhancement of 1-TD-08]</t>
  </si>
  <si>
    <t>Kilometerbaseret vejafgift for lastbiler</t>
  </si>
  <si>
    <t>PaM 16</t>
  </si>
  <si>
    <t>14</t>
  </si>
  <si>
    <t xml:space="preserve">1-TD-14: Mileage-based toll for trucks </t>
  </si>
  <si>
    <t>3_20: Demand management/reduction, 3_21: Improved behaviour</t>
  </si>
  <si>
    <t>The mileage-based toll for trucks will be in place from 2025.</t>
  </si>
  <si>
    <t>Grøn omlægning af afgifter på varme</t>
  </si>
  <si>
    <t>PaM 17</t>
  </si>
  <si>
    <t>1-TD-15: Green restructuring of heating taxes</t>
  </si>
  <si>
    <t>1_02: Increase in renewable energy in the heating and cooling sector, 3_20: Demand management/reduction, 3_21: Improved behaviour</t>
  </si>
  <si>
    <t>2: Energy consumption</t>
  </si>
  <si>
    <t>A green restructuring of heating taxes has been decided and implemented to support green choices (heat pumps, district heating etc.) over heating solutions based on fossil fuels (oil - and gas furnaces etc.).</t>
  </si>
  <si>
    <t>Forhøjelse af energiafgift på fossile brændsler for erhverv med 6 kr. pr. GJ</t>
  </si>
  <si>
    <t>PaM 18</t>
  </si>
  <si>
    <t>1-TD-16: Increase of energy taxes on fossil fuels use in the business sector</t>
  </si>
  <si>
    <t xml:space="preserve">An increase of 6 DKK/GJ energy taxes on fossil fuels use in the business sector has been decided. It is only the estimated CO2-effects of this increase, that are shown here.  </t>
  </si>
  <si>
    <t>EU's kvotehandels direktiv</t>
  </si>
  <si>
    <t>PaM 19</t>
  </si>
  <si>
    <t>19</t>
  </si>
  <si>
    <t>2-EN-01: EU-CO2-emission trading scheme for electricity and district heat production and certain industrial processes (incl. Business) and aviation from 2012 (EU ETS). From 2024 EU ETS also covers the maritime sector and from 2025 ETS2-sectors including buildings, road transport and additional sectors.</t>
  </si>
  <si>
    <t>1_01: Increase in renewable energy sources in the electricity sector, 1_02: Increase in renewable energy in the heating and cooling sector, 1_03: Switch to less carbon-intensive fuels, 1_05: Reduction of losses, 1_06: Efficiency improvement in the energy and transformation sector, 3_23: Reduce emissions from international air or maritime transport, 4_27: Improved control of manufacturing</t>
  </si>
  <si>
    <t>1: Energy supply, 3: Transport, 4: Industrial processes; 2: Energy consumption</t>
  </si>
  <si>
    <t>A climate-neutral EU by 2050 and the intermediate target of an at least 55% net reduction in greenhouse gas emissions by 2030. To achieve the EU's overall greenhouse gas emissions reduction target for 2030, the sectors covered by the EU Emissions Trading System (EU ETS) must reduce their emissions by 43% compared to 2005 levels.</t>
  </si>
  <si>
    <t>A key instrument for reaching the goals for emission reductions is the EU Emission Trading Scheme (EU ETS), a cap and trade based CO2 allowance scheme for energy production and energy-intensive industries. The EU Member States progress with this trading scheme for greenhouse gas emissions in order to fulfil the international climate commitments set out in the Kyoto Protocol and Paris agreement, aiming to reduce CO2 emissions from covered installations and flights. The installations subject to EU ETS covers about half of Danish emissions of greenhouse gases. Statutory and administrative basis for the scheme have been established. Allowances prices have particular significance for Danish emissions as they affect the need to initiate other mitigation initiatives. Introducing the Marked Stability Reserve has had major impact on price levels thus supporting national efforts.  Efforts to further increase the level of ambition in EU climate policy are key in the Danish government’s climate change policy to achieve ambitious national targets. The legislative framework of the EU ETS (2021-2030) was revised in 2018 and 2023 to enable it to achieve the EU's 2030 emission reduction targets. From 2024 EU ETS also covers the maritime sector and from 2025 ETS2-sectors including buildings, road transport and additional sectors. The effects shown are for the ETS2 only.</t>
  </si>
  <si>
    <t>Regulatory, Economic instrument</t>
  </si>
  <si>
    <t>3;46</t>
  </si>
  <si>
    <t xml:space="preserve">The Danish Energy Agency </t>
  </si>
  <si>
    <t>Biomasseaftalen</t>
  </si>
  <si>
    <t>PaM 20</t>
  </si>
  <si>
    <t>20</t>
  </si>
  <si>
    <t>2-EN-02: Biomass Agreement (Agreement on the use of biomass in electricity production)</t>
  </si>
  <si>
    <t>1_01: Increase in renewable energy sources in the electricity sector</t>
  </si>
  <si>
    <t>Not quantified</t>
  </si>
  <si>
    <t>In 2022, biomass accounted for approximately 63 % of renewable-energy production, mostly in the form of wood pellets, wood chip, straw and biodegradable waste for incineration. In 2022 approximately 38 % of the biomass was imported, mainly in the form of wood pellets, wood chips, fire wood and biodegradable waste. The energy production from biomass has more than doubled since 1990, and the consumption has now stabilized.</t>
  </si>
  <si>
    <t>Economic, Other (Voluntary/negotiated agreements)</t>
  </si>
  <si>
    <t>The Danish Energy Agency , Entities under the EU ETS</t>
  </si>
  <si>
    <t>Decarbonisation: GHG emissions and removals, Decarbonisation: Renewable energy</t>
  </si>
  <si>
    <t>Pris-supplement og tilskud til produktion af vedvarende energi</t>
  </si>
  <si>
    <t>PaM 21</t>
  </si>
  <si>
    <t>21</t>
  </si>
  <si>
    <t>2-EN-03: Price supplement and subsidies for renewable energy production</t>
  </si>
  <si>
    <t>The Danish state grants subsidies for renewable energy production from wind, solar and bio energy. From 2022 subsidies are financed on the Danish state budget and will replace the financing current Public Service Obligation (PSO) levied on domestic energy consumption which is being phased out. New RE installations in Denmark are primarily subsidised through tender based schemes where developers compete for a limited susidy budget. The different subsidy schemes contribute to increase the RE share in the Danish energy consumption.</t>
  </si>
  <si>
    <t>Economic</t>
  </si>
  <si>
    <t>Udbud af havvind</t>
  </si>
  <si>
    <t>PaM 22</t>
  </si>
  <si>
    <t>22</t>
  </si>
  <si>
    <t>2-EN-04: Tenders for offshore wind turbines</t>
  </si>
  <si>
    <t xml:space="preserve">In accordance with the 2012 Energy Agreement the two Offshore Wind Farms (OWFs) Horns Rev 3 (407 MW) and Kriegers Flak (604 MW) has been fully commissioned in August 2019 and September 2021. Furthermore, the nearshore wind farms from the 2012 Energy Agreement, Vesterhav Syd (170 MW) and Vesterhav Nord (180 MW) were fully commissioned in September 2024.
In the 2018 Energy Agreement , it was decided to establish three new OWFs towards 2030. The first OWF, Thor Havvindmøllepark (1000 MW), has finalized the tender process and is expected fully commissioned in 2027. The second OWF, Hesselø Havvindmøllepark, is delayed due to challenging seabed but is expected fully commissioned in 2029 with a capacity between 800 – 1.200 MW. The agreeing parties of the 2020 Climate Agreement decided that the third OWF is a part of the coming Energy Island Bornholm.
In the 2020 Climate Agreement, it was decided to establish two Energy Islands with connected OWFs. One in the North Sea (10 GW) and one in the Baltic Sea (2 GW) on Bornholm. The 2022 Additional Agreement for Energy Island Bornholm expanded the capacity for Energy Island Bornholm with an additional 1 GW to a total of 3 GW. The Energy Island Bornholm is expected fully commissioned in 2030 and the 3 GW of the North Sea Energy Island is expected fully commissioned in 2033. The 2020 Climate Agreement stipulates a long-term ambition of minimum 10 GW connected to the North Sea Energy Island.
The Finance Act of 2022 further stipulated an additional tendering of 2 GW offshore wind energy. One of the 2 GW is placed at Energy Island Bornholm cf. the 2022 Additional Agreement for Energy Island Bornholm. 
The 2022 Climate Agreement decided additional tendering of minimum 4 GW offshore wind energy with commissioning prior 2030. 
Furthermore, the Danish Government has granted permits to establish Frederikshavn Havvindmøllepark and Aflandshage Havvindmøllepark with a total capacity of 72 MW. 
In May 2023, the Additional agreement on tender requirements for 6 GW OW and Energy Island Bornholm decided the tender requirements of 6 GW off-shore wind (OW) and 3 GW related to Energy Island Bornholm. The May 2023 agreement, furthermore allows overplanting and thus the potential for collectively 14 GW or more. The agreement enables that the tender process can begin, with the political aim of full commission of the collective 9 GW OW in 2030 and two years later for overplanting.
</t>
  </si>
  <si>
    <t>Regulatory</t>
  </si>
  <si>
    <t>Energi Udvikling og Demenstrations Programmet (EUDP)</t>
  </si>
  <si>
    <t>PaM 23</t>
  </si>
  <si>
    <t>23</t>
  </si>
  <si>
    <t>2-EN-06: Energy development and demonstration</t>
  </si>
  <si>
    <t>1_01: Increase in renewable energy sources in the electricity sector, 1_02: Increase in renewable energy in the heating and cooling sector, 2_14: Demand management/reduction</t>
  </si>
  <si>
    <t xml:space="preserve">Danish support for new energy technologies has been comprehensive and relatively stable. The creation of a domestic market has given Danish companies a boost. This boost has enabled many companies to become international market leaders. . R&amp;D activities include energy savings, more efficient energy conversion, renewable energy technologies and efforts within System Integration and Smart Energy.
The Danish Energy Technology Development and Demonstration Programme (EUDP) was established in 2007 and since then the programme has supported more than 1000 projects with a total of DDK 5 billion. On average, 50% of the activities under the Programme are financed by the EUDP and hence the private investments in the supported projects are of the same size as the public support leading to approximately to DKK 10 billion in total investments. 
In 2018, the energy and climate research was strengthened with the 2018 Energy Agreement with the intention to phase in additional state funding going from 580m DKK in 2020 to a target of 1 billion DKK annually from 2024. 
The research funding will support Denmark’s commitment to the international collaboration Mission Innovation. With a funding target of 1 billion DKK from 2024 onwards, Denmark further cements its long-term commitment to research, development and demonstration in the field of energy and climate. </t>
  </si>
  <si>
    <t>Information</t>
  </si>
  <si>
    <t>Konkurrenceudsættelse af forbrændingskapacitet</t>
  </si>
  <si>
    <t>PaM 24</t>
  </si>
  <si>
    <t>24</t>
  </si>
  <si>
    <t>2-EN-07: Liberalization of waste incineration plants</t>
  </si>
  <si>
    <t>1_05: Reduction of losses, 5_31: Enhanced recycling</t>
  </si>
  <si>
    <t>1: Energy supply, 7: Waste management/waste</t>
  </si>
  <si>
    <t>Not quantified objective</t>
  </si>
  <si>
    <t xml:space="preserve">On June 16, 2020, the Danish Government and Parties representing a broad majority in the Danish Parliament entered into an agreement on a ‘Climate plan for a green waste sector and a circular economy’. As a follow-up to this plan, a supply-based model for waste incineration in Denmark was adopted by a majority in the parliament in June 2023. 
</t>
  </si>
  <si>
    <t>IE</t>
  </si>
  <si>
    <t>Justering af projektbekendtgørelsen for at fremme fossiludfasning, sektorkobling og lokal VE-produktion.</t>
  </si>
  <si>
    <t>PaM 25</t>
  </si>
  <si>
    <t>25</t>
  </si>
  <si>
    <t xml:space="preserve">2-EN-08:  Phasing out fossil fuels and promoting  locally based RE-heat by adjustment of requirements for district heating projects </t>
  </si>
  <si>
    <t>1_03: Switch to less carbon-intensive fuels, 1_06: Efficiency improvement in the energy and transformation sector</t>
  </si>
  <si>
    <t>The "social economy requirement" of district heating projects is adjusted in order to promote district heating projects based on RE-technologies and locally produced heating.</t>
  </si>
  <si>
    <t>Etablering af to energiøer</t>
  </si>
  <si>
    <t>PaM 26</t>
  </si>
  <si>
    <t>26</t>
  </si>
  <si>
    <t>2-EN-09: Establishment of two energy islands</t>
  </si>
  <si>
    <t xml:space="preserve">A broad majority of the Danish Parliament agreed on 22 June 2020 to initiate the realization of two energy islands with a minimum capacity of 5 GW in 2030. The first of the energy islands will be located on Bornholm surrounded by a 2 GW offshore wind farm in the Baltic Sea. The other energy island is expected to be established as an artificial (or platform-based) island in the North Sea with a minimum capacity of 3 GW offshore wind and with the potential for expansion to 10 GW offshore wind at a later stage. On 29 August 2022, the parties behind the climate agreement decided to increase the capacity of the energy island on Bornholm to a minimum of 3 GW, with a connection of 2 GW to Germany and a 1.2 GW connection to Denmark. On 30 May 2023, the parties agreed on the framework for tendering 9 GW of offshore wind in Denmark, including the 3 GW of offshore wind around the energy island of Bornholm. 6 GW of offshore wind was tendered on 21 April 2024, while the tender of energy island Bornholm has not yet been determined. In addition, there is still no political agreement on the build-out of the energy island in the North Sea, including connections and capacities.      </t>
  </si>
  <si>
    <t>Stop for indvinding af olie og gas i Nordsøen i 2050 og aflysning af 8. samt fremtidige udbudsrunder</t>
  </si>
  <si>
    <t>PaM 27</t>
  </si>
  <si>
    <t>27</t>
  </si>
  <si>
    <t xml:space="preserve">2-EN-10: Stop oil and gas extraction in the North Sea in 2050 and cancellation of 8th and future tender rounds </t>
  </si>
  <si>
    <t>1_05: Reduction of losses</t>
  </si>
  <si>
    <t xml:space="preserve">The stop for oil and gas extraction in the North Sea in 2050 and cancellation of 8th and future tender rounds for new licences for exploration and production of oil and gas as well as reducing the area for oil and gas extraction to the western part of the North Sea implies a cessation of all activities in 2050. </t>
  </si>
  <si>
    <t/>
  </si>
  <si>
    <t>Grøn fjernvarme</t>
  </si>
  <si>
    <t>PaM 28</t>
  </si>
  <si>
    <t>2-EN-11: Green District Heating</t>
  </si>
  <si>
    <t>In support of more choices of district heating as the heating solution where feasible, a total of 465 million DKK extra in 2024-2025 has been allocated as a partial disbursement of the Green Fund 2024 from April
2024. For the same purpose, additional DKK 150 million has been set aside with the Finance Act for 2024.</t>
  </si>
  <si>
    <t>Ministry of Finance</t>
  </si>
  <si>
    <t>Krav om energisyn af virksomheder med et højt energiforbrug</t>
  </si>
  <si>
    <t>PaM 29</t>
  </si>
  <si>
    <t>31</t>
  </si>
  <si>
    <t>3-BU-09: Mandatory Energy Audit for large Enterprises</t>
  </si>
  <si>
    <t>2_13: Efficiency improvement in industrial end-use sectors</t>
  </si>
  <si>
    <t>2: Energy consumption, 4: Industrial processes</t>
  </si>
  <si>
    <t xml:space="preserve">Large enterprises in Denmark have by law for many years been required to have a mandatory energy audit every fourth year. The law is no. 345 of 8th of april 2014 “Lov om ændring af lov om fremme af besparelser i energiforbruget, lov om varmeforsyning, lov om kommunal fjernkølig og forskellige andre love”. The law transposes the energy efficiency directive article 8.  Denmark has defined large enterprise in accordance with the EU definitions saying that enterprises that do not fall under the category of micro, small and medium-sized enterprises, in accordance with the Commission’s recommendation 2003/361/EC of 6 May 2003 concerning the definition of micro, small and medium-sized. Enterprises with ISO 50,001 or ISO 14,001 are exempt. The deadline for the first energy audits was the 5th of December 2015 and afterwards every fourth year. The scope of the energy audit are buildings, processes and transport. There is no requirement of implementing the energy saving proposals from the energy audits. With the Green Tax Reform agreed in June 2022, the requirement for energy audits was extended to include climate audits. From juli 2024 the scope of requirede enterprises changes from large enterprises to enterprises with energy consumption &gt;10TJ/yearly for energy audits and &gt;85 TJ/yearly for ISO 50001 energy management system. In addition, all enterprises are required to do a climate audit with focus on CO2-emissions. </t>
  </si>
  <si>
    <t>Decarbonisation: GHG emissions and removals, Energy efficiency</t>
  </si>
  <si>
    <t>Danmarks Eksport og Investeringsfond (EIFO)</t>
  </si>
  <si>
    <t>PaM 30</t>
  </si>
  <si>
    <t>33</t>
  </si>
  <si>
    <t xml:space="preserve">3-BU-11: Denmark's Export and Investment Fund (EIFO) </t>
  </si>
  <si>
    <t>1_01: Increase in renewable energy sources in the electricity sector, 1_02: Increase in renewable energy in the heating and cooling sector, 1_03: Switch to less carbon-intensive fuels, 2_10: Efficiency improvements of buildings, 2_13: Efficiency improvement in industrial end-use sectors, 3_18: Low carbon fuels, 3_19: Electric road transport, 4_27: Improved control of manufacturing, 5_31: Enhanced recycling</t>
  </si>
  <si>
    <t>1: Energy supply, 2: Energy consumption, 3: Transport, 4: Industrial processes, 5: Waste management/waste</t>
  </si>
  <si>
    <t>In 2022, the Danish Green Investment has been merged with Vaekstfonden and EKF Denmark's Export Credit Agency into Denmark's Export and Investment Fund (EIFO). The new fond still provides loan capital to invest in various projects facilitating a sustainable development of society. The fund is able to grant loans to all types of privately-held companies and non-profit housing associations as well as public companies and institutions, whose budgets are seperate from the state, the regions and the municipalities. The activities of the fund will have a positive environmental effect due to e.g. environmental savings, increased production of renewable energy sources, more resource-efficient utility of water and materials or better waste recycling.</t>
  </si>
  <si>
    <t>Ministry of Industry, Business and Financial Affairs</t>
  </si>
  <si>
    <t>Krav om energibesparelser i statslige bygninger</t>
  </si>
  <si>
    <t>PaM 31</t>
  </si>
  <si>
    <t>35</t>
  </si>
  <si>
    <t>3-BU-13: Obligation for energy savings in government buildings</t>
  </si>
  <si>
    <t>2_10: Efficiency improvements of buildings</t>
  </si>
  <si>
    <t>Reduction of energy consumption in government buildings by 42,480 MWh by 2030 compared to 2019 and reduction of energy consumption in Danish ministries by about 10 pct. by 2030 compared to 2020.</t>
  </si>
  <si>
    <t xml:space="preserve">The circular require state institutions to: 1) Commit to two different energysavings targets (reduction of 42.480 MWh from 2021-2030 for buildings that are owned and used by the central government (e.i. EED art. 5) and 10 pct. reductions from 2021-2030 for the buildings that is not included in the EED art. 5 target, 2) Focus on energy efficiency in their behaviour 3) Buy energy efficient products 4) Operate state buildings in an energy efficient manner 5) Report the anual comsumption of energy and water to a public database, 6) Every ministry is required to develop an energy-effiencyplan on how they will reach to the target savings 7) Map all oilburners and gasfurnances in the buildings that are included in the circular. </t>
  </si>
  <si>
    <t>Erhvervspuljen</t>
  </si>
  <si>
    <t>PaM 32</t>
  </si>
  <si>
    <t>36</t>
  </si>
  <si>
    <t>3-BU-14: Competitive subsidy scheme related to private enterprises</t>
  </si>
  <si>
    <t>2_13: Efficiency improvement in industrial end-use sectors, 4_27: Improved control of manufacturing</t>
  </si>
  <si>
    <t xml:space="preserve">The subsidy scheme targets energy efficiency initiatives and the switch from fossil to renewable energy use in industry. Thus, the initiative will speed up energy efficiency measures and transition to green energy in industry, and lead to a reduction in greenhouse gas emissions. In total, 3.3 billion DKK is allocated to the scheme in the period 2020-2029. </t>
  </si>
  <si>
    <t>Tilskudspulje til energirenoveringer i offentlige bygninger</t>
  </si>
  <si>
    <t>PaM 33</t>
  </si>
  <si>
    <t>37</t>
  </si>
  <si>
    <t>3-BU-15: Subsidy scheme for energy renovations in public buildings (municipalities and regions)</t>
  </si>
  <si>
    <t>The Danish Government has established a subsidy scheme targeting energy renovations in public buildings of DKK 150 million annually in 2021 and DKK 145 million in 2022 (incl. administrative costs). The subsidy targeted energy renovations in regional and municipal buildings with the lowest energy labels as well as the buildings that are heated by oil burners and gas furnaces. It is currently estimated that the effort can reduce greenhouse gas emissions by [0.004] million tonnes CO2 eq. in 2025 and 2030.</t>
  </si>
  <si>
    <t>114:  Målrettet støtte til gartnerier [KEFM PAM E]</t>
  </si>
  <si>
    <t>PaM 34</t>
  </si>
  <si>
    <t>114</t>
  </si>
  <si>
    <t>3-BU-16: Targeted support for horticulture</t>
  </si>
  <si>
    <t>2_14: Demand management/reduction</t>
  </si>
  <si>
    <t>The horticulture/green houses have good opportunities to transition away from fossil fuels, for example by converting to electric heat pumps, biomass, or district heating. However, their general competitive situation makes it difficult to bear the full economic cost of switching to renewable energy and a high CO2 tax is expected to result in reduced production, rather than transition to renewable energy. Therefore, there will be allocated funds to support the transition of the horticulture/greenhouses in 2025-2029.</t>
  </si>
  <si>
    <t>2023</t>
  </si>
  <si>
    <t>119:  Energieffektiviseringsindsats [KEFM PAM O]</t>
  </si>
  <si>
    <t>PaM 35</t>
  </si>
  <si>
    <t>119</t>
  </si>
  <si>
    <t>3-BU-17: Energy efficiency efforts</t>
  </si>
  <si>
    <t>2_10: Efficiency improvements of buildings, 2_11: Efficiency improvement of appliances, 1_06: Efficiency improvement in the energy and transformation sector</t>
  </si>
  <si>
    <t>The Danish Government has several energy efficiency efforts:
- Buildings need an energy label after construction and on sale/rental. The label uses data and digital validation to improve accuracy. A new report layout was created in 2021 to improve user-friendliness, relevance, and actionable recommendations.
- Denmark requires energy labels and plans for public buildings over 250m2 every 10 years, and display them in a prominent place. A new regulation from 2021 aims to reduce energy consumption in central governmental buildings through renovations and behavioral measures.
- Denmark has a national energy-labelling scheme for windows. The government offers a subsidy scheme for energy efficiency measures such as insulation, ventilation, and heat pumps.
- DEA promotes energy-efficient behavior and solutions for households, businesses, and the public sector. They provide free advice, webinars, and local meetings to promote energy efficiency and the use of renewable energy sources.
- Provides information and tools to craftsmen and educational institutions to promote energy efficiency. They also offer courses for craftsmen and collaborate with labor market training centers.
- In 2020, a subsidy scheme was introduced for the company providing the subscription.
- “Better Houses” promote energy renovation of buildings by providing a "one stop shop" service for homeowners, where they can contact one certified building contractor for overall counseling. Skilled craftsmen are educated to be advisors on energy renovation.
- Denmark notified a long-term renovation strategy (LTRS) to support building stock renovation, including non-binding milestones for 2030, 2040 and 2050. The strategy outlines initiatives to promote energy efficiency in buildings.</t>
  </si>
  <si>
    <t>130: Grøn genforsikrings facilitet i EKF - nu Danmarks Eksport- og Investeringsfond [EM PAM A]</t>
  </si>
  <si>
    <t>PaM 36</t>
  </si>
  <si>
    <t>130</t>
  </si>
  <si>
    <t>3-BU-19:  Green reinsurance facility in EKF - now Denmark´s Export and Investment Fund</t>
  </si>
  <si>
    <t>8_57: Member States shall provide a brief description of the objective.</t>
  </si>
  <si>
    <t>8: Other sectors</t>
  </si>
  <si>
    <t>Green reinsurance facility in EKF - now Denmark´s Export and Investment Fund (new).</t>
  </si>
  <si>
    <t>131: Grøn kapitalindsprøjtning i Vækstfonden - nu Danmarks Eksport- og Investeringsfond [EM PAM B]</t>
  </si>
  <si>
    <t>PaM 37</t>
  </si>
  <si>
    <t>131</t>
  </si>
  <si>
    <t>3-BU-20:  Green capital injection in Vaekstfonden - now Denmark´s Export and Investment Fund</t>
  </si>
  <si>
    <t>Green capital injection in Vaekstfonden - now Denmark´s Export and Investment Fund (new).</t>
  </si>
  <si>
    <t xml:space="preserve">Tilskudsordning relateret til CO2-intensive virksomheder. Ordningen vil delvist støtte investeringsomkostninger i projekter, der vil føre til et fald i CO2-udledningen </t>
  </si>
  <si>
    <t>PaM 38</t>
  </si>
  <si>
    <t xml:space="preserve">3-BU-21: Subsidy scheme related to CO2-intensive enterprises. The scheme will partly subsidize the investment cost in projects that will lead to a decrease in CO2 emissions </t>
  </si>
  <si>
    <t>The subsidy scheme targets decarbonization in industry. Thus, the initiative will lead to a reduction in greenhouse gas emissions. In total 900 million DKK is allocated to the scheme in the period 2025-2029.</t>
  </si>
  <si>
    <t>Konkurrencedygtig tilskudsordning relateret til CO2-intensive virksomheder. Ordningen vil støtte virksomheder, der oplever øgede driftsomkostninger på grund af dekarboniseringskrav.</t>
  </si>
  <si>
    <t>PaM 39</t>
  </si>
  <si>
    <t xml:space="preserve">3-BU-22: Competitive subsidy scheme related to CO2-intensive enterprises. The scheme will  subsidize entreprises experiencing increased operating costs due to decarbonization requirements </t>
  </si>
  <si>
    <t>The scheme will  subsidize entreprises experiencing increased operating costs due to decarbonization. Thus, the initiative will lead to a reduction in greenhouse gas emissions. In total 1 billion DKK is allocated to the scheme in the period 2025-2034.</t>
  </si>
  <si>
    <t>EU's krav til køretøjsproducenter om at levere brændstofeffektive biler og varevogne</t>
  </si>
  <si>
    <t>PaM 40</t>
  </si>
  <si>
    <t>38</t>
  </si>
  <si>
    <t>4-TR-01a: EU demands on vehicle manufactures to deliver fuel efficient cars and vans</t>
  </si>
  <si>
    <t>3_16: Efficiency improvements of vehicles</t>
  </si>
  <si>
    <t>The EU’s requirements on average CO2 emissions for passenger cars and vans, i.e. the mechanism imposing fines on manufacturers if they fail to comply with the CO2 targets.</t>
  </si>
  <si>
    <t>The European Commission</t>
  </si>
  <si>
    <t>Decarbonisation: GHG emissions and removals, Energy Efficiency</t>
  </si>
  <si>
    <t>100-200</t>
  </si>
  <si>
    <t>Fysisk planlægning</t>
  </si>
  <si>
    <t>PaM 41</t>
  </si>
  <si>
    <t>39</t>
  </si>
  <si>
    <t>4-TR-07: Spatial planning</t>
  </si>
  <si>
    <t>3_18: Low carbon fuels, 3_19: Electric road transport, 3_20: Demand management/reduction, 3_22: Improved transport infrastructure</t>
  </si>
  <si>
    <t>Spatial planning on state, regional and local level is also taking into account the objective to limit the growth in demand for passenger and freight transport and thereby reduce the number of vehicle kilometres driven and GHGs emitted. For example, spatial planning, in terms of urbanization and increased focus on minimising distances between residential areas/city centres and stations, help to reduce the need for transport.</t>
  </si>
  <si>
    <t>Municipalities</t>
  </si>
  <si>
    <t>Elektrificeringsprogrammet</t>
  </si>
  <si>
    <t>PaM 42</t>
  </si>
  <si>
    <t>41</t>
  </si>
  <si>
    <t>4-TR-10: Electrification of parts of the rail infrastructure</t>
  </si>
  <si>
    <t>3_22: Improved transport infrastructure</t>
  </si>
  <si>
    <t xml:space="preserve">The entire danish railnetwork will be electrified with catenary lines or battery trains. BANEDANMARK is still in the process of electrifying. The last track to be electrified with catenary lines will be ready for commissioning by the end of 2028 – i.e. full implementation by 2029. </t>
  </si>
  <si>
    <t>Ministry of Transport</t>
  </si>
  <si>
    <t>Investering i en tunnel under Femarn Bælt</t>
  </si>
  <si>
    <t>PaM 43</t>
  </si>
  <si>
    <t>42</t>
  </si>
  <si>
    <t>4-TR-12: Investment in a tunnel under the Fehmarn Belt</t>
  </si>
  <si>
    <t>The tunnel under the Fehmarn Belt will reduce CO2-emissions by potentially 200.000 tonnes per year. This is mainly because of the following effects: 1.Goods will shift from road to rail. 2. The travel distance from Copenhagen to Hamburg will be shortened. 3.The ferries between Rødby and Puttgarden is expected to cease operation. 4. The railway between Ringsted and Lübeck is electrified.</t>
  </si>
  <si>
    <t xml:space="preserve"> Anvendelse af klimavenlig asfalt ved udskiftninger af slidlag på statsvejnettet frem mod 2035.</t>
  </si>
  <si>
    <t>PaM 44</t>
  </si>
  <si>
    <t>43</t>
  </si>
  <si>
    <t>4-TR-13: Use of climate-friendly asphalt for all wear layer replacements on the state road network in 2035.</t>
  </si>
  <si>
    <t xml:space="preserve">Use of climate-friendly asphalt for all wear layer replacements on the state road network. The climate-friendly asphalt reduces the resistance between the tire and the road which leads to a reduction in fuel consumtion leading to a reduction in CO2-emissions. </t>
  </si>
  <si>
    <t>Pulje til grønne busser og grøn flextrafik</t>
  </si>
  <si>
    <t>PaM 45</t>
  </si>
  <si>
    <t xml:space="preserve">4-TR-16: Allocated funds of DKK 250 million for green buses and green vehicles for demand responsive transport. </t>
  </si>
  <si>
    <t>DKK 250 million is allocated for green buses and demand responsive transport in the annual budget from 2022-2026. Each year DKK 50 million will be given to the aplicants of the funds. The parties have agreed on the annual budget decided to allocate the first DKK 50 million to busses on regional routes.</t>
  </si>
  <si>
    <t>2026</t>
  </si>
  <si>
    <t>Krav for at fremme grønne taxier</t>
  </si>
  <si>
    <t>PaM 46</t>
  </si>
  <si>
    <t>47</t>
  </si>
  <si>
    <t>4-TR-17: Requirements to promote green taxis (Energy and environmental requirements for taxis)</t>
  </si>
  <si>
    <t>3_18: Low carbon fuels, 3_19: Electric road transport</t>
  </si>
  <si>
    <t>Of 1st January 2021 the energy and environmental requirements for taxies are tightened and new taxies (passenger car size) have to meet A++ requirements to be able to be a part of the industry.</t>
  </si>
  <si>
    <t>Udmøntning af pulje til grøn transport i 2020 (75 mio. kr.)</t>
  </si>
  <si>
    <t>PaM 47</t>
  </si>
  <si>
    <t>49</t>
  </si>
  <si>
    <t xml:space="preserve">4-TR-19: Implementation of pool for green transport in 2020 (DKK 75 million) </t>
  </si>
  <si>
    <t>DKK 75 million was allocated in 2020 to extension of charging infrastructure and green transition of commercial transport.</t>
  </si>
  <si>
    <t>2021</t>
  </si>
  <si>
    <t xml:space="preserve">Fremrykning og forøgelse af den eksisterende pulje til grøn transport </t>
  </si>
  <si>
    <t>PaM 48</t>
  </si>
  <si>
    <t>51</t>
  </si>
  <si>
    <t>4-TR-21: Advancing and increasing the existing pool for green transport</t>
  </si>
  <si>
    <t>An existing subsidy scheme for green transition of transport was increased with DKK 50 million to a total of DKK 475 million which was advanced to 2021. The funds were allocated to the transition of ferries, extension of charging infrastructure and transition of commercial transport.</t>
  </si>
  <si>
    <t>2022</t>
  </si>
  <si>
    <t>CO2-fortrængningskrav for VE-brændstoffer</t>
  </si>
  <si>
    <t>PaM 49</t>
  </si>
  <si>
    <t>52</t>
  </si>
  <si>
    <t>4-TR-22: CO2 displacement requirements for RE fuels</t>
  </si>
  <si>
    <t>3_18: Low carbon fuels</t>
  </si>
  <si>
    <t>”CO2 displacement” in relation to transport means well-to-wheel greenhouse gas reduction. A part of a political agreement from 2020 regarding the transport sector is to replace the current blending mandate with an obligation to reduce GHG intensity of fuels on a well-to-wheel basis. The new scheme is based on a technological neutral regulation, which promotes the use of RE-fuels with low GHG-intensity including new fuels such as Power-to-X based fuels. The obligation to reduce the GHG intensity of fuels is phased in from 3,4 % in 2022-2024 increasing to 5,2 % in 2025, 6 % in 2028 and 7 % in 2030. The target is estimated to reduce the CO2-emission by 0,7 mio. ton in 2025 and 1,4 mio. ton by 2030.</t>
  </si>
  <si>
    <t>Pulje til grøn transport – Færgepulje til grøn omstilling af indenrigs-færger, hvortil der 2021-2022 kunne søges om tilskud til anskaffelse eller leasing af nye grønne færger eller til retrofit af eksisterende færger. Tilskuddet inkluderede også eventuelle investeringer i nødvendige havnetilpasninger.</t>
  </si>
  <si>
    <t>PaM 50</t>
  </si>
  <si>
    <t>53</t>
  </si>
  <si>
    <t>4-TR-23: Allocated funds for green transport – The ferry subsidy scheme to support the green conversion of domestic ferries 2021-2022</t>
  </si>
  <si>
    <t>3_18: Low carbon fuels, 3_19: Electric road transport, 3_22: Improved transport infrastructure</t>
  </si>
  <si>
    <t>A subsidy scheme of total DKK 285 million in 2021-2022 for green transition of ferries  was agreed upon in two political agreement in the spring/summer of 2021. The fund was allocated to the transition of ferries. Grants could be applied for the acquisition or leasing of new green ferries or for the retrofit of existing ferries. The grant also included any investments in necessary port adaptations.</t>
  </si>
  <si>
    <t>Regulatory, Economic</t>
  </si>
  <si>
    <t>Klimasamarbejdsaftaler om grøn kollektiv trafik</t>
  </si>
  <si>
    <t>PaM 51</t>
  </si>
  <si>
    <t>55</t>
  </si>
  <si>
    <t>4-TR-25: Climate-friendly cooperation agreements on green public transport</t>
  </si>
  <si>
    <t xml:space="preserve">Since June 2020 the Minister for Transport has agreed with municipalities and regions on "Climate-cooperation agreements on green public transport". With the agreement municipalities and regions are obliged to buy CO2-neutral or zero-emission busses whenever their old (diesel)busses needs to be replaced. 
Since the agreement was made in 2020, technological developments have improved the business case for electric buses, especially in urban areas. It has therefore been decided that the work with these agreements will be paused. As part of the work with these agreeements, the government has implemented certain measures and conducted analyses on different climate-related issues.
</t>
  </si>
  <si>
    <t>149:  Statens tilskud til indkøb af fire batteritog til Holstebro og Skjern jf. aftale om IP35 [TRM PAM A]</t>
  </si>
  <si>
    <t>PaM 52</t>
  </si>
  <si>
    <t>149</t>
  </si>
  <si>
    <t>4-TR-26: Government subsidy for the purchase of four battery trains and charging infrastructure for battery trains in Holstebro and Skjern</t>
  </si>
  <si>
    <t>DKK 230 mio. (2021-prices) was allocated for the purchase of four battery trains. The line between Holstebro and Skjern will be the first line with battery train operation in Denmark from 2025. The investment provides the opportunity to gain the necessry experience with battery train operation prior to the roll-out of battery train on other lines.</t>
  </si>
  <si>
    <t>2023 (purchase) and 2025 (effect)</t>
  </si>
  <si>
    <t>150:  Der er afsat midler til en grøn mobilitetsmodel, hvor der videreudvikles på trafikmodellerne, der ligger til grund for beslutninger på transportområdet jf. aftale om IP35 [TRM PAM B]</t>
  </si>
  <si>
    <t>PaM 53</t>
  </si>
  <si>
    <t>150</t>
  </si>
  <si>
    <t>4-TR-27: Funds have been set aside for a green mobility model, where the traffic models that form the basis of decisions in the transport area are further developed, cf. agreement on IP35</t>
  </si>
  <si>
    <t>DKK 6 million annually from 2022 to 2035 allocated for a green mobility model. The funding will support a further developement of traffic models that form the basis of decisions in the transport area.</t>
  </si>
  <si>
    <t>151:  Puljer til forbedring af cykel-faciliteter langs statsvejnettet jf. aftale om IP35 [TRM PAM C]</t>
  </si>
  <si>
    <t>PaM 54</t>
  </si>
  <si>
    <t>151</t>
  </si>
  <si>
    <t>4-TR-28: Funds to improve cycling facilities along the state road network, cf. agreement on IP35</t>
  </si>
  <si>
    <t xml:space="preserve">DKK 3 billion for construction and improvement of bike lanes, as well as development and analysis for advancing and promoting cycling infrastructure. </t>
  </si>
  <si>
    <r>
      <t>Plan og midler (ca. 100 mio. euro) til etablering af 25 lade</t>
    </r>
    <r>
      <rPr>
        <sz val="11"/>
        <color theme="1"/>
        <rFont val="Calibri"/>
        <family val="2"/>
        <scheme val="minor"/>
      </rPr>
      <t xml:space="preserve">parker til tunge køretøjer, jf. pkt. aftale om IP35 
</t>
    </r>
  </si>
  <si>
    <t>PaM 55</t>
  </si>
  <si>
    <t>152</t>
  </si>
  <si>
    <t>4-TR-29: Plan and funds (approximately 100 mio. euro) for the establishment of 25 recharging pools for heavy vehicles, cf. agreement on IP35</t>
  </si>
  <si>
    <t xml:space="preserve">A total allocation of DKK 763 million (2024-prices) towards the deployment of 25 recharging pools along the TEN-T road  network in Denmark. A plan for the roll out of the 25 pools have been adopted which ensures that Denmark will live up to the AFI-regulation with regards to recharging points and power output aimed at heavy duty vehicles. </t>
  </si>
  <si>
    <t>153:  Midler til rådgivningscenter for cykelfremme. Centeret skal yde rådgivning til virksomheder om tiltag, de kan iværksætte for at skubbe på medarbejdernes transportvalg til fordel for cyklen samt rådgivning om, hvordan elladcykler kan dække en del af behovet for virksomhedernes varetransport og anden kommerciel distribution. [TRM PAM E]</t>
  </si>
  <si>
    <t>PaM 56</t>
  </si>
  <si>
    <t>153</t>
  </si>
  <si>
    <t xml:space="preserve">4-TR-30: Funds for advisory center for bicycle promotion. </t>
  </si>
  <si>
    <t>3_22: Improved transport infrastructure, 3_17: Modal shift to public transport or non-motorized transport</t>
  </si>
  <si>
    <t>DKK 4 million for advisory center for bicycle promotion. The advisory center will provide companies with advice on how to promote cycling, as well as provide advice in which ways electric bikes can partly cover the transport of goods.</t>
  </si>
  <si>
    <t>154:  Midler afsat til fremme af infrastruktur til cyklisme, jf aftale om Grøn omstilling af vejtransport 2020. Finansieringen hertil kommer fra det danske hjemtag fra EU's genopretningsfacilitet. [TRM PAM F]</t>
  </si>
  <si>
    <t>PaM 57</t>
  </si>
  <si>
    <t>154</t>
  </si>
  <si>
    <t xml:space="preserve">4-TR-31: Funds for the promotion of infrastructure for cycling, cf. agreement on Green transformation of road transport 2020. </t>
  </si>
  <si>
    <t>DKK 10 million in 2024 for publicly accessible charging facilities for electric bikes. The initiative is financed by the Danish takeover of the EU's recovery facility.</t>
  </si>
  <si>
    <t>155:  Tilskud til ladeinfrastruktur til batteritog på privatbanerne.  [TRM PAM G]</t>
  </si>
  <si>
    <t>PaM 58</t>
  </si>
  <si>
    <t>155</t>
  </si>
  <si>
    <t xml:space="preserve">4-TR-32: Subsidy for charging infrastructure for battery trains on the private railway lines. </t>
  </si>
  <si>
    <t xml:space="preserve">A subsidy scheme of total DKK 275 million in 2025-2035 for charging infrastructure for battery trains on private railway lines was agreed on in September 2022. A region can get up to 65 per cent of the establishing cost covered per railway line. </t>
  </si>
  <si>
    <t>156:  Pulje til ladeinfrastruktur, Infrastrukturplan 2035 [TRM PAM H]</t>
  </si>
  <si>
    <t>PaM 59</t>
  </si>
  <si>
    <t>156</t>
  </si>
  <si>
    <t>4-TR-33: Funds for the devlopment of charging infrastructure for light duty vehicles, Infrastructure Plan 2035</t>
  </si>
  <si>
    <t xml:space="preserve">Investments of DKK 500 million in charging infrastructure along the state road network in the periode 2022-2030.  The funds will secure a high level of service for charging on longer car trips along the national road network. </t>
  </si>
  <si>
    <t>157:  Havnepulje hvortil der kunne søges om tilskud til f.eks. etablering af kajanlæg, moler, vejinfrastruktur på havnen og eventuel infrastruktur til landstrøm jf. aftale om Infrastrukturplan 2035 (IP35). [TRM PAM I]</t>
  </si>
  <si>
    <t>PaM 60</t>
  </si>
  <si>
    <t>157</t>
  </si>
  <si>
    <t>4-TR-34: Port subsidy scheme to support establishment of e.g. wharves, piers, road infrastructure at the port and on shore power supply, cf. agreement on Infrastructure Plan 2035 (IP35)</t>
  </si>
  <si>
    <t>50 mio. DKK allocated to a port subsidy scheme to support the establishment of e.g. wharves, piers, road infrastructure at the port and on shore power supply</t>
  </si>
  <si>
    <t>158:  Havne- og Fiskeripulje til at fremme en grøn omstilling af havne og omstillingsindsatser inden for fiskeri og relaterede følgeerhverv. [TRM PAM J]</t>
  </si>
  <si>
    <t>PaM 61</t>
  </si>
  <si>
    <t>158</t>
  </si>
  <si>
    <t>4-TR-35: Port and Fishing subsidy scheme to promote a green transition of ports and transition efforts within fishing and related ancillary industries.</t>
  </si>
  <si>
    <t>25 mio. DKK allocated for a port and fishery subsidy scheme to help support a green transition of ports and transition efforts in the fishing industry and related secondary industries</t>
  </si>
  <si>
    <t>CO2-neutralt ladeinfrastruktur på statsbanerne</t>
  </si>
  <si>
    <t>PaM 62</t>
  </si>
  <si>
    <t>167</t>
  </si>
  <si>
    <t>4-TR-36: CO2-neutral charging infrastructure on the state railways</t>
  </si>
  <si>
    <t>DKK 750 mio. (2021-prices) was allocated for the establishment of the necessary charging infrasturcture for battery train operation on the state railway lines that are not planned to be fully electrified. The charging infrastructure on the first line is expected to be ready for battery train operation around 2025.</t>
  </si>
  <si>
    <t>2021 (funds) and around 2030 (effects)</t>
  </si>
  <si>
    <t xml:space="preserve">Ministry of Environment of Denmark </t>
  </si>
  <si>
    <t>Ramme til grøn omstilling og effektivisering af vejgodstransporten på 750 mio. kr. fra 2024-2030 (2024-pl)</t>
  </si>
  <si>
    <t>PaM 63</t>
  </si>
  <si>
    <t>4-TR-37: Funds for the green transition and increased efficiency of heavy duty road transport of aproximately 100 mio. euro total over the years 2024-2030</t>
  </si>
  <si>
    <t>750 mio. DKK (2024-prices) has been allocated to support investment in zero-emission heavy duty vehicles and for financing initiatives that will allow heavy duty vehicles to increase the allowed weight and/or dimensions of particular groups of vehicles. Parts of the funds will be allocated to the different purposes on the basis of political agreement in 2025.</t>
  </si>
  <si>
    <t>Krav i Bygningsreglementet
Energimærkning af bygninger</t>
  </si>
  <si>
    <t>PaM 64</t>
  </si>
  <si>
    <t>56</t>
  </si>
  <si>
    <t>5-HO-01: Minimum energy requirements for buildings and Energy performing certificates for buildings</t>
  </si>
  <si>
    <t xml:space="preserve">Denmark has a long experience with energy efficiency and energy savings in buildings. From 1990 to 2022 energy consumption for heating has been reduced by 29.7% per m2. 
All new buildings must, according to the Danish building code, be constructed as nearly zero-energy buildings (NZEB).
The benefits of reducing energy consumption are tangible: less fossil fuel is consumed and the environment has improved substantially. Strict and progressively tightened building regulations since 1977 have ensured a stable demand for energy-efficient building technologies.
Energy labelling of buildings must be implemented after finishing the construction of a building and on the sale or rental of the building - primarily heating consumption. This applies in principle for all buildings, irrespective of size, apart from production facilities, factories etc. The energy performance is expressed by a numeric indicator of primary energy in kWh/m2 per year based on the primary energy factor.
The Energy Performing Certificate (EPC) consist of an energy label and an energy plan. For publicly owned buildings over 250 m2 the EPC must be prepared regularly every ten years. Furthermore all large buildings over 600 m2 which are frequently visited by the public must display a valid EPC in a prominent place clearly visible to the public. 
Most new buildings shall, according to the Danish Building Code, declare the total CO2-eq emission from the lifecycle of the building, according to EN 15978. The obligatory modules are A1-A3, B4, B6, C3, C4 and D. Buildings larger than 1000 m2 shall in addition to this also live up to a limit value of 12 kg CO2-eq/m2 per year using the same modules, except for D.
</t>
  </si>
  <si>
    <t>Regulatory, Information</t>
  </si>
  <si>
    <t>Ministry of Social Affairs, Housing and Senior Citizens (building code) and the Danish Energy Agency (EPC)</t>
  </si>
  <si>
    <t>Ecodesign og energimærkning af produkter</t>
  </si>
  <si>
    <t>PaM 65</t>
  </si>
  <si>
    <t>57</t>
  </si>
  <si>
    <t>5-HO-02: Ecodesign and energy labelling of electric appliances</t>
  </si>
  <si>
    <t>2_11: Efficiency improvement of appliances</t>
  </si>
  <si>
    <t xml:space="preserve">Minimum energy requirements (ecodesign) and energy labelling of appliances:  The European Community also has mandatory energy requirements for some 20 energy-consuming products, such as electric motors, circulators, white goods etc. There are also voluntary labelling schemes (Energy Star, Energy Arrow, windows, boilers) for a number of products. The European Community has mandatory ecodesign requirements for more than 30 energy-related product groups, such as electric motors, circulators, white goods, etc. A majority of these product groups are also covered by mandatory energy labelling (A-G) displaying the energy performance of products and other relevant product information to the end-user. Danish authorities play an active role both in negotiation of the requirements and in securing compliance with the compulsory requirements - e.g. through market surveillance. The Danish Energy Agency offers advice on its website to end-users in order to promote energy-efficient appliances and products. </t>
  </si>
  <si>
    <t xml:space="preserve">The Danish Energy Agency, The Danish Safety Technology Authority </t>
  </si>
  <si>
    <t>Skrotningsordning for oliefyr: Tilskud til skrotning af olie-, gas- og træpillefyr ved konvertering til varmepumpe</t>
  </si>
  <si>
    <t>PaM 66</t>
  </si>
  <si>
    <t>58</t>
  </si>
  <si>
    <t>5-HO-03: Substitution of individual oil, gas and pellet based furnaces</t>
  </si>
  <si>
    <t xml:space="preserve">This support scheme supplies subsidies for companies, which offer electric heat pumps on subscription for private year-round housing. The subsidy pool among others is designed to give aid to citizens who wish to convert to an electric heat pump, but who have limited financing opportunities. The subsidy will amount to approximately DKK 25.000 per electric heat pump on average. </t>
  </si>
  <si>
    <t>Economic, Information</t>
  </si>
  <si>
    <t>IE (HO-09)</t>
  </si>
  <si>
    <t>Bedre Bolig ordning</t>
  </si>
  <si>
    <t>PaM 67</t>
  </si>
  <si>
    <t>59</t>
  </si>
  <si>
    <t>5-HO-04: Better Houses</t>
  </si>
  <si>
    <t>“BetterHouses” is a scheme (voluntary and market-driven system) from the Danish Energy Agency focusing on energy renovation of buildings. The aim is to make it easier for owners of buildings, mostly homeowners, to energy renovate by creating a “one stop shop” for energy renovation, where the owner only has to contact one certified building contractor and to get an overall counselling on energy renovation of the entire building. Skilled workmen are educated under the BetterHouses program to be advisors on energy renovation. The Danish Energy agency approves the BetterHouses firms and professionals like architects, engineers, craftsmen, energy consultants and building designers can take training courses to become BetterHouses advisors. The training is carried out at academies of higher education. A Better Houses advisor can manage the process and can follow the project all the way from plan to completed renovation.</t>
  </si>
  <si>
    <t>Langsigtet renoveringsstrategi</t>
  </si>
  <si>
    <t>PaM 68</t>
  </si>
  <si>
    <t>60</t>
  </si>
  <si>
    <t>5-HO-05: Strategy for Energy renovation of buildings</t>
  </si>
  <si>
    <t>The long-term renovation strategy supports the renovation of the national stock of residential and non-residential buildings. The strategy shall contribute to the fulfilment of the EU’s long-term goal for 2050 of reducing greenhouse gas emissions by 80-95% compared with 1990. The goal is to achieve a highly efficient and decarbonised building stock by 2050 and facilitate the cost-effective transformation of existing buildings into nearly zero-energy buildings (NZEBs). The strategy includes the status of energy efficiency of buildings in Denmark, normative instruments (e.g. component-specific requirements in connection with renovations), financial instruments (e.g. taxes and grants) and informative instruments (e.g. information for citizens, energy rating of buildings or additional training of tradesmen).</t>
  </si>
  <si>
    <t>Information, Education, Research</t>
  </si>
  <si>
    <t>Grønne renoveringer af almene boliger (Grøn boligaftale 2020)</t>
  </si>
  <si>
    <t>PaM 69</t>
  </si>
  <si>
    <t>61</t>
  </si>
  <si>
    <t xml:space="preserve">5-HO-07: Green renovations of social housing sector </t>
  </si>
  <si>
    <t xml:space="preserve">On the 19 May 2020, the Government reached a political agreement to ensure green renovation of the social housing sector in 2020 and from 2021-2026. The agreement entails a structural shift in the Danish National Building Fund’s support system containing a new green support criterion, a new green guarantee and a fund for experiments that will improve the energy efficiency of buildings in the social housing sector.
</t>
  </si>
  <si>
    <t>2;7</t>
  </si>
  <si>
    <t>Ministry of Social Affairs, Housing and Senior Citizens</t>
  </si>
  <si>
    <t>Udfasning af olie- og gasfyr v. tilskud til konvertering til grønne løsninger</t>
  </si>
  <si>
    <t>PaM 70</t>
  </si>
  <si>
    <t>62</t>
  </si>
  <si>
    <t>5-HO-08: Phasing out of oil and gas boilers by subsidies for conversion to green solutions [= 5-HO-03 changed and enhanced]</t>
  </si>
  <si>
    <t xml:space="preserve">Reducing energy consumption by increasing energy efficiency and promoting energy saving is a very important element for Danish energy policy, hence phasing out oil-, and gas boilers alongside other less efficient heating sources by subsidies for conversion to green solutions have been essential towards fulfilling the ambitions of the climate agreements. This is through various support schemes, subsidising these conversions to more green alternatives in various models, ranging from one-time subsidies to the individual citizen to subscription solutions, which aid citizens who wish to convert to an electric heat pump, but who have limited financing opportunities.
</t>
  </si>
  <si>
    <t>Decarbonisation: GHG emissions and removals, Energy efficiency, Decarbonisation: Renewable energy</t>
  </si>
  <si>
    <t xml:space="preserve">Øgede puljer til udfasning af olie- og gasfyr frem mod 2026 </t>
  </si>
  <si>
    <t>PaM 71</t>
  </si>
  <si>
    <t>63</t>
  </si>
  <si>
    <t>5-HO-09: Increase in allocated funds for phasing out oil and gas boilers until 2025 [= 5-HO-03 and 5-HO-08 further enhanced]</t>
  </si>
  <si>
    <t>Reducing energy consumption by increasing energy efficiency and promoting energy saving is a very important element for Danish energy policy. With the increased interest seen from both a political perspective besides the immense interest seen from the public, further grants have been granted to the support schemes for phasing out oil-, and gas boilers by subsidies for conversion to green solutions.</t>
  </si>
  <si>
    <t>Tilskud til grønne boligforbedringer (grøn genopretning, bygningspuljen)</t>
  </si>
  <si>
    <t>PaM 72</t>
  </si>
  <si>
    <t>64</t>
  </si>
  <si>
    <t>5-HO-10: Grants for green housing improvements (the Building Pool)</t>
  </si>
  <si>
    <t>2_10: Efficiency improvements of buildings, 2_14: Demand management/reduction</t>
  </si>
  <si>
    <t>The Building Pool targets energy savings in private year-round housing. The subsidy pool i.e. supports the replacement of oil and gas burners with  heat pumps (i.e. reduction in CO2-emissions from the individual heating sector), insulation of the climate screen and optimization of the operation of the building. In 2023, the pool is split into two pools; one for replacement of oil and gas burners with  heat pumps (Heat pump pool) and one for energy optimizations i.e. insulation of the climate screen (Energy Renovation pool). The funding was split in 70% for the Heat Pump Pool and 30% for the Energy Renovation Pool in 2023. The allocation for 2024-2026 is to be decided politically but has not happened yet.</t>
  </si>
  <si>
    <t>2;8</t>
  </si>
  <si>
    <r>
      <t>Tilskud til individuelle varmepumper ved skrotning af olie</t>
    </r>
    <r>
      <rPr>
        <strike/>
        <sz val="11"/>
        <color theme="1"/>
        <rFont val="Calibri"/>
        <family val="2"/>
        <scheme val="minor"/>
      </rPr>
      <t>-,</t>
    </r>
    <r>
      <rPr>
        <sz val="11"/>
        <color theme="1"/>
        <rFont val="Calibri"/>
        <family val="2"/>
        <scheme val="minor"/>
      </rPr>
      <t xml:space="preserve"> gas- eller træpillefyr</t>
    </r>
  </si>
  <si>
    <t>PaM 73</t>
  </si>
  <si>
    <t>148</t>
  </si>
  <si>
    <t>5-HO-11: Grants for individual heat pump when scrapping oil- or gas boilers (The Scrapping Scheme)</t>
  </si>
  <si>
    <t>The scrapping scheme  targets oil, gas and biomass boiler owners who wants to change their heating source to a subscription-based heat pump.  The subsidy pool i.e. supports the conversion into a green heating solution by making it possible to rent instead of buy a heat pump, i.e. for lower-income groups. The Scrapping Scheme contains 211 mio. DKK in total in 2020-2026.</t>
  </si>
  <si>
    <t>Bekendtgørelse om regulering af visse industrielle drivhusgasser</t>
  </si>
  <si>
    <t>PaM 74</t>
  </si>
  <si>
    <t>65</t>
  </si>
  <si>
    <t>6-IP-01: Regulation of use of HFCs, PFCs and SF6 (phasing out most of the uses) - Statutory order on fluorinated greenhouse gasses</t>
  </si>
  <si>
    <t>Import, sale and use of the substances or new products containing the substances is forbidden from 1 January 2006 with some exceptions.</t>
  </si>
  <si>
    <t>29;31;32</t>
  </si>
  <si>
    <t>The Danish Environmental Protection Agency</t>
  </si>
  <si>
    <t>Miljøgodkendelse af dyrehold</t>
  </si>
  <si>
    <t>PaM 75</t>
  </si>
  <si>
    <t>69</t>
  </si>
  <si>
    <t>7-AG-04f: Environmental Approval Act for Livestock Holdings</t>
  </si>
  <si>
    <t>6_39: Reduction of fertilizer/manure use on cropland, 6_40: Improved livestock management, 6_42: Improved animal waste management systems</t>
  </si>
  <si>
    <t>5: Agriculture</t>
  </si>
  <si>
    <t>CH4, N2O</t>
  </si>
  <si>
    <t>The measures covered by the Environmental Approval Act for Livestock Holdings are: • 300 m buffer zones around ammonia sensistive areas where no extension of livestock farms can take place if such an extension would lead to increased ammonia deposition in natural areas vulnerable to ammonia. • Demand for reduction of ammonia emissions relative to production facility with lowest ammonia emission norm: 2007: 15%, 2008: 20%, 2009: 25% • Demands for injection of animal slurry on black soil and grass within buffer zones (1 km from vulnerable natural areas). • Demand for fixed cover on most new containers for solid manure and slurry tanks (depending on distance to neighbours and vulnerable natural areas). • Reduced number of Livestock Unit per hectare (LU/ha) when in nitrate vulnerable areas with low denitrification capacity • Regulation of phosphorous surplus on manure spreading areas</t>
  </si>
  <si>
    <t>The Ministry of Green Transition</t>
  </si>
  <si>
    <t>Biogasanlæg - rapportering af årlig sporing af utætheder og udbedring</t>
  </si>
  <si>
    <t>PaM 76</t>
  </si>
  <si>
    <t>70</t>
  </si>
  <si>
    <t>7-AG-06: Biogas plants - reporting of annual mandatory leak detection and repair</t>
  </si>
  <si>
    <t>6_42: Improved animal waste management systems, 1_01: Increase in renewable energy sources in the electricity sector, 1_03: Switch to less carbon-intensive fuels</t>
  </si>
  <si>
    <t>5: Agriculture, 1: Energy supply</t>
  </si>
  <si>
    <t>In 2019, a targeted effort to reduce methane emissions from Danish biogas plants was initiated. The findings from the project showed higher emissions than formerly assumed from the production of biogas. This resulted in the formulation of new regulation, which was put into effect January 1st 2023. The regulation dictates the reporting of annual mandatory leak detection and repair to the Danish Energy Agency, regular self-monitoring, as well as a 1 % limit on methane loss from upgrading facilities. It is expected that a new campaign to measure the effect of the regulation will take place in 2025.</t>
  </si>
  <si>
    <t>Naturpakken</t>
  </si>
  <si>
    <t>PaM 77</t>
  </si>
  <si>
    <t>74</t>
  </si>
  <si>
    <t>7-AG-13: Agreement on Nature (the Nature Package)</t>
  </si>
  <si>
    <t>6_41: Other activities improving cropland management</t>
  </si>
  <si>
    <t>5: Agriculture, 6: LULUCF</t>
  </si>
  <si>
    <t>Political agreement aiming, amongst other goals, towards an increased protection of biodiversity. The agreement states initiatives within the following areas: Converting forests for biodiversity purpose, continued agreements for nature, nature and biodiversity, urban nature and outdoors recreation, open land management and the farmer’s role as resource manager, modern nature conservation, and simplification of legislation.</t>
  </si>
  <si>
    <t>Pulje til fremme af biogas og andre grønne gasser ved udbud</t>
  </si>
  <si>
    <t>PaM 78</t>
  </si>
  <si>
    <t>76</t>
  </si>
  <si>
    <t xml:space="preserve">7-AG-15: Pool for the promotion of biogas and other green gases by tender </t>
  </si>
  <si>
    <t>6_42: Improved animal waste management systems, 1_01: Increase in renewable energy sources in the electricity sector, 1_02: Increase in renewable energy in the heating and cooling sector</t>
  </si>
  <si>
    <t xml:space="preserve">The Climate Agreement introduces an aid scheme for the production of “biogas and other green gasses.” According to the Climate agreement, the aid scheme will consist of six successive competitive bidding processes based on clear, transparent and non-discriminatory criteria, where producers of biogas and gasses based on renewable energy sources compete for the aid. The aid will be granted as operating aid for a period of 20 years in the form of a price premium in addition to the market price of the gas produced. The bids will be assessed based on the premium and the offered volume . Fully implemented in 2030 the scheme aims at reducing emmission by 0,7 mil. tonnes CO2e/yearly by producing 10 PJ biogas and e-methane.     </t>
  </si>
  <si>
    <t>2024 (expected)</t>
  </si>
  <si>
    <t>Særskilte kvælstofnormer for humusjorde</t>
  </si>
  <si>
    <t>PaM 79</t>
  </si>
  <si>
    <t>77</t>
  </si>
  <si>
    <t xml:space="preserve">7-AG-16: Separate nitrogen standards for humus soils </t>
  </si>
  <si>
    <t>N2O</t>
  </si>
  <si>
    <t>In 2020 a separate standard has been established for humus soils, which implies that nitrogen standard for crops and grass in rotation is reduced by 25 or 50 kg / N per hectare depending on crop type.</t>
  </si>
  <si>
    <t>Justering af udnyttelseskrav for husdyrgødning</t>
  </si>
  <si>
    <t>PaM 80</t>
  </si>
  <si>
    <t>78</t>
  </si>
  <si>
    <t>7-AG-17: Adjustment of utilization requirements for livestock slurry and manure</t>
  </si>
  <si>
    <t>In 2020 the utilization requirements in the DK Fertilizer Order has been adjusted, so that a larger share of the amount of nitrogen applied from livestock slurry and manure must count towards compliance with the farmers nitrogen quota.</t>
  </si>
  <si>
    <t>Forbud mod gødskning og sprøjtning mv. på §3-arealer (Beskyttet natur)</t>
  </si>
  <si>
    <t>PaM 81</t>
  </si>
  <si>
    <t>79</t>
  </si>
  <si>
    <t>7-AG-18: Prohibition of fertilization and spraying, etc. on §3 areas (Protected areas)</t>
  </si>
  <si>
    <t xml:space="preserve">In 2020 a ban of fertilization and spraying on §3 protected areas was adopted. The proposal aims to ensure that spraying, fertilizing and plowing no longer take place on a number of meadow areas with a total area of ​​37,000 hectares, which are covered by the Nature Conservation Act.    </t>
  </si>
  <si>
    <t>110: Tilskud til biogas (til transport og proces) [KEFM PAM A]</t>
  </si>
  <si>
    <t>PaM 82</t>
  </si>
  <si>
    <t>110</t>
  </si>
  <si>
    <t>7-AG-19: Subsidy for biogas (for transport and processes)</t>
  </si>
  <si>
    <t>6_42: Improved animal waste management systems</t>
  </si>
  <si>
    <t>6: Agriculture, 1: Energy supply</t>
  </si>
  <si>
    <t xml:space="preserve">The aid scheme for biogas towards transport and process was introduced with the Energy Agreement of 2012. In order to comply with the scheme requirements, biogas sold for direct use in the transport sector can not be produced from energy crops. Furthermore, recipients must live up to national and RED2 sustainability requirements and reporting obligations. As of January 1st 2020, the scheme was closed for new applicants and a production-based cap on potential aid was introduced. The aid scheme can go until 2032 and at least 20 years for the individual scheme recipients. </t>
  </si>
  <si>
    <t>2022 (the subsidy expires from 2032-2042)</t>
  </si>
  <si>
    <t>113:  Tilskud til opgradering og rensning af biogas [KEFM PAM D]</t>
  </si>
  <si>
    <t>PaM 83</t>
  </si>
  <si>
    <t>113</t>
  </si>
  <si>
    <t>7-AG-20: Subsidy for upgrading and purification of biogas</t>
  </si>
  <si>
    <t>CH4, CO2</t>
  </si>
  <si>
    <t xml:space="preserve">The aid scheme for biogas towards upgrading and purification of biogas was introduced with the Energy Agreement of 2012. In order to comply with the scheme requirements, recipients must live up to national and RED2 sustainability requirements and reporting obligations. As of January 1st 2020, the scheme was closed for new applicants and a production-based cap on potential aid was introduced. The aid scheme can go until 2032 and at least 20 years for the individual scheme recipients. </t>
  </si>
  <si>
    <t>134:  Økologisk arealstøtte (Ecoscheme) [FVM PAM C]</t>
  </si>
  <si>
    <t>PaM 84</t>
  </si>
  <si>
    <t>134</t>
  </si>
  <si>
    <t>7-AG-22: Ecological area support (Ecoscheme)</t>
  </si>
  <si>
    <t xml:space="preserve">6_45: Other agriculture.  </t>
  </si>
  <si>
    <t>6: Agriculture</t>
  </si>
  <si>
    <t>N2O, CH4, CO2</t>
  </si>
  <si>
    <t>One-year scheme supporting both the conversion towards and maintenance of organic farming of agricultural land, in order to reach a doubling of the organic land in 2030.</t>
  </si>
  <si>
    <t>135:  Miljø- og klimavenligt græs (Ecoscheme) [FVM PAM D]</t>
  </si>
  <si>
    <t>PaM 85</t>
  </si>
  <si>
    <t>135</t>
  </si>
  <si>
    <t>7-AG-23: Environmentally and climate-friendly grass (Ecoscheme)</t>
  </si>
  <si>
    <t>One-year scheme supporting the postponement of ploughing of grasslands which achieves an environmental and climate effect on the individual area. Furthermore, it contributes to improved microbiology and soil fertility.</t>
  </si>
  <si>
    <t>137:  Planter (Ecoscheme) [FVM PAM F]</t>
  </si>
  <si>
    <t>PaM 86</t>
  </si>
  <si>
    <t>137</t>
  </si>
  <si>
    <t>7-AG-24: Plants (Ecoscheme)</t>
  </si>
  <si>
    <t>One-year scheme promoting greater crop diversity in agriculture by supporting increased crop diversification and the cultivation of rotational crops (mainly used for food and protein crops).</t>
  </si>
  <si>
    <t>138:  Biodiversitet og bæredygtighed (Ecoscheme) [FVM PAM G]</t>
  </si>
  <si>
    <t>PaM 87</t>
  </si>
  <si>
    <t>138</t>
  </si>
  <si>
    <t>7-AG-25: Biodiversity and sustainability (Ecoscheme)</t>
  </si>
  <si>
    <t>6_45: Other agriculture.  , 7_56: Other land use, land-use change and forestry</t>
  </si>
  <si>
    <t>6: Agriculture, 7: LULUCF</t>
  </si>
  <si>
    <t>One-year scheme supporting the laying out of non-productive agricultural areas to provide more habitats for animals and plants. The subsidy builds on the GLM8 requirement of at least 4 per cent. non-productive areas on arable lands.</t>
  </si>
  <si>
    <t>139:  Gennemførsel af målrettet regulering [FVM PAM G]</t>
  </si>
  <si>
    <t>PaM 88</t>
  </si>
  <si>
    <t>139</t>
  </si>
  <si>
    <t>7-AG-26: Implementation of "targeted regulation"</t>
  </si>
  <si>
    <t>6_39: Reduction of fertilizer/manure use on cropland, 6_40: Improved livestock management, 6_41: Other activities improving cropland management, 6_42: Improved animal waste management systems, 6_43: Activities improving grazing land or grassland management, 6_44: Improved management of organic soils</t>
  </si>
  <si>
    <t>The "targeted regulation" is a two-part regulatory scheme related to the objectives of the Water Framework Directive; a voluntary subsidy scheme focused on the reduction of nitrate leaching from agricultural soils through the use of a variety of measures, and - in the event of a lack of voluntary effort - a requirement to establish the measures without compensation will be imposed. The nitrate reducing measures will cause derivative effects on greenhousegas emissions. This encompasses reductions of indirect nitrous oxide emissions and increase of carbon sequestration in soil.</t>
  </si>
  <si>
    <t>142:  Miljø- og klimateknologi [FVM PAM K]</t>
  </si>
  <si>
    <t>PaM 89</t>
  </si>
  <si>
    <t>142</t>
  </si>
  <si>
    <t>7-AG-28: Environmental and climate technology</t>
  </si>
  <si>
    <t>Subsidy for investment in environmentally and climate-friendly technologies on the farm.</t>
  </si>
  <si>
    <t>145:  Kollektive kvælstofvirkemidler: kvælstofvådområder, minivådområder, skovrejsning og lavbundsprojekter [FVM PAM N]</t>
  </si>
  <si>
    <t>PaM 90</t>
  </si>
  <si>
    <t>145</t>
  </si>
  <si>
    <t>7-AG-30: Collective actions measures to reduce nitrogen emissions</t>
  </si>
  <si>
    <t>6_44: Improved management of organic soils, 7_54: Prevention of drainage or rewetting of wetlands</t>
  </si>
  <si>
    <t>Consists of four voluntary subsidy schemes that contribute to reducing nitrogen emissions into Danish waters (restoration of nitrogen wetlands, restoration of mini-wetlands, afforestation and restoration of peatland). The estimated effects stem from efforts since the adoption of the Agreement on Agriculture in 2021.</t>
  </si>
  <si>
    <t>Generelt reduktionskrav for kvæg</t>
  </si>
  <si>
    <t>PaM 91</t>
  </si>
  <si>
    <t>159</t>
  </si>
  <si>
    <t>7-AG-31: General reduction requirement for cattle</t>
  </si>
  <si>
    <t>6_40: Improved livestock management</t>
  </si>
  <si>
    <t>Reduction requirements regarding methane from cattle via increased fat in cattle feed or use of new measures such as feed additives, e.g. Bovaer.</t>
  </si>
  <si>
    <t>Other (Voluntary/negotiated agreements), Information, Regulatory</t>
  </si>
  <si>
    <t>Hyppigere udslusning af svinegylle</t>
  </si>
  <si>
    <t>PaM 92</t>
  </si>
  <si>
    <t>160</t>
  </si>
  <si>
    <t>7-AG-32: More frequent discharge of pig manure</t>
  </si>
  <si>
    <t>Reduction of greenhouse gas emissions from pig manure via requirements for more frequent discharge of manure from pig barns to an outdoor cooler storage or biogas plant, which reduces emissions.</t>
  </si>
  <si>
    <t>CAP-lov</t>
  </si>
  <si>
    <t>PaM 93</t>
  </si>
  <si>
    <t>163</t>
  </si>
  <si>
    <t>7-AG-33: CAP-law</t>
  </si>
  <si>
    <t>6_40: Improved livestock management, 6_41: Other activities improving cropland management, 6_42: Improved animal waste management systems</t>
  </si>
  <si>
    <t>Authorization Act that brings together existing legislation and implements EU's agricultural policy from 2023. In the act, authorization is given to determine basic requirements and establish eco-schemes.</t>
  </si>
  <si>
    <t>Implementering af EU's landbrugspolitik</t>
  </si>
  <si>
    <t>PaM 94</t>
  </si>
  <si>
    <t>164</t>
  </si>
  <si>
    <t>7-AG-34: Implementation of EU's agricultural policy</t>
  </si>
  <si>
    <t>Implementation of the overall milestones in the Danish strategic CAP plan. The strategic CAP plan was submitted to the Commission in December 2021 and approved by the Commision on 31 August 2022. Only the estimated effects in Denmark of the reform of the EU Common Agricultural Policy (CAP) are shown.</t>
  </si>
  <si>
    <t>Other (Voluntary/negotiated agreements), Information, Regulatory, Economic</t>
  </si>
  <si>
    <t>Konditionalitet (GLM-krav)</t>
  </si>
  <si>
    <t>PaM 95</t>
  </si>
  <si>
    <t>165</t>
  </si>
  <si>
    <t>7-AG-35: Conditionality (GLM-requirements)</t>
  </si>
  <si>
    <t>Good agricultural and environmental conditions (GLM) are the basic requirements (baseline) that a farmer must meet in order not to get his agricultural support received from pillar I reduced as well as area payments from pillar II. The requirements apply from 2023.</t>
  </si>
  <si>
    <t>Forbud mod halmafbrænding på marker</t>
  </si>
  <si>
    <t>PaM 96</t>
  </si>
  <si>
    <t>80</t>
  </si>
  <si>
    <t>8-LU-01: Ban on burning straw on fields</t>
  </si>
  <si>
    <t>7_55: Restoration of degraded lands, 6_44: Improved management of organic soils</t>
  </si>
  <si>
    <t>7: LULUCF, 6: Agriculture</t>
  </si>
  <si>
    <t>One of the measures with an effect on return of carbon to the soil has been the ban on burning of straw residues on fields. The ban has resulted in greater return of carbon to the soil, and therefore increased carbon storage in the soil, as well as increased use of straw as a fuel. Both uses will result in a net reduction in CO2 emissions. Not burning straw prevents the methane and nitrous oxide emissions associated with the burning. On the other hand, there are some emissions of nitrous oxide in connection with the return of nitrogen to the soil when the straw is mulched. The measure works by regulating behaviour, and the ban was introduced from 1990. The measure was implemented in the form of a statutory order under the Environmental Protection Act, and compliance is monitored by the local authorities. The objectives are conservation of carbon in agricultural soils and reduction of air pollution.</t>
  </si>
  <si>
    <t>Statslig skovrejsning</t>
  </si>
  <si>
    <t>PaM 97</t>
  </si>
  <si>
    <t>82</t>
  </si>
  <si>
    <t>7_46: Afforestation and reforestation</t>
  </si>
  <si>
    <t>7: LULUCF</t>
  </si>
  <si>
    <t>The majority of new public forests are stateowned. The purpose of new state forests is to establish resilient and multifunctional forests, e.g. recreational nature close to cities/users, groundwater protection, carbon storage, nutrient reduction and support biodiversity in generel. The projects are etablished as a collaboration between state, municipalities and (often) waterworks - who each contributes financially. The Danish Nature Agency etablish approximately 300 hectares each year. On-going implementation through annual budgets.</t>
  </si>
  <si>
    <t>Regulatory, Other (Voluntary/negotiated agreements)</t>
  </si>
  <si>
    <t xml:space="preserve">Oprettelse af Den Danske Klimaskovfond mhp understøttelse af klimaindsatsen </t>
  </si>
  <si>
    <t>PaM 98</t>
  </si>
  <si>
    <t>86</t>
  </si>
  <si>
    <t xml:space="preserve">8-LU-08: Establishment of the Danish Climate Forest Fund to support climate efforts </t>
  </si>
  <si>
    <t>7_46: Afforestation and reforestation, 6_44: Improved management of organic soils, 7_55: Restoration of degraded lands</t>
  </si>
  <si>
    <t>CO2, N2O</t>
  </si>
  <si>
    <t>The Danish Climate Forest Fund is an independent, governmental administrative unit under the Danish Ministry of the Environment. The fund was adopted by Danish law in 2020 and established in 2021. The purpose of the fund is to support the Danish climate policy by cost-efficiently enhancing carbon removal by afforestation as well as by reestablishment of wetlands on organic soils funded by donations from private companies, funds, citizens and government departments.</t>
  </si>
  <si>
    <t>2;40</t>
  </si>
  <si>
    <t>133:  Lavbundsprojekter, klima-lavbundsprojekter (CAP+national) [FVM PAM B]</t>
  </si>
  <si>
    <t>PaM 99</t>
  </si>
  <si>
    <t>133</t>
  </si>
  <si>
    <t xml:space="preserve">8-LU-11: Subsidy for restoration of peatland (CAP+national)  </t>
  </si>
  <si>
    <t>7_54: Prevention of drainage or rewetting of wetlands, 7_56: Other land use, land-use change and forestry, 6_44: Improved management of organic soils</t>
  </si>
  <si>
    <t>Reduction of greenhouse gas emissions from carbon-rich low-lying soils by reverting the soils, herreafter the natural water level will be restored and the wetlands reestablished - which reduces CO2 emissions.</t>
  </si>
  <si>
    <t>Privat skovrejsning</t>
  </si>
  <si>
    <t>PaM 100</t>
  </si>
  <si>
    <t>161</t>
  </si>
  <si>
    <t>6_44: Improved management of organic soils, 7_46: Afforestation and reforestation</t>
  </si>
  <si>
    <t xml:space="preserve">The scheme support afforestation on agricultural areas owned by private parties or municipialities. The scheme aims at reducing nitrogene leakage in water bodies and contributes in reducing CO2 emissions. </t>
  </si>
  <si>
    <t>33;35</t>
  </si>
  <si>
    <t>Midlertidig reduktion i hugst</t>
  </si>
  <si>
    <t>PaM 101</t>
  </si>
  <si>
    <t>162</t>
  </si>
  <si>
    <t xml:space="preserve">8-LU-14: Temporary reduction in logging
</t>
  </si>
  <si>
    <t>7_47: Conservation of carbon in existing forests</t>
  </si>
  <si>
    <t>Temporary reduced harvesting in state owned forest during 2026 to 2031.</t>
  </si>
  <si>
    <t>40</t>
  </si>
  <si>
    <t>2031</t>
  </si>
  <si>
    <t>Permanent ekstensivering</t>
  </si>
  <si>
    <t>PaM 102</t>
  </si>
  <si>
    <t>8-LU-15: Permanent extensification (new)</t>
  </si>
  <si>
    <t xml:space="preserve">Single </t>
  </si>
  <si>
    <t>7_56: Other land use, land-use change and forestry, 6_44: Improved management of organic soils</t>
  </si>
  <si>
    <t xml:space="preserve">Compensation for permanent extensification of agricultural land (all types of land) and enforcing a ban on fertilization. Thereby preparing the soils for a possible later rewetting and nature restoration. </t>
  </si>
  <si>
    <t>Anvisning af forbrændingsegnet affald til forbrænding (de facto forbud mod deponering af forbrændingsegnet affald)</t>
  </si>
  <si>
    <t>PaM 103</t>
  </si>
  <si>
    <t>88</t>
  </si>
  <si>
    <t>9-WA-01: A ban of landfill of combustible waste.</t>
  </si>
  <si>
    <t>5_35: Waste incineration with energy use, 5_37: Reduced landfilling</t>
  </si>
  <si>
    <t>5: Waste management/waste</t>
  </si>
  <si>
    <t>In 1996 the Statutory Order on Waste was amended to introduce an obligation for municipalities to assign combustible waste to incineration (corresponding to a stop for disposal of combustible waste at landfills) from 1 January 1997. As a result of this, large quantities of combustible waste that used to be disposed of at landfills are now either recycled or used as fuel in Danish incineration plants.</t>
  </si>
  <si>
    <t xml:space="preserve">Affalds- og råstofafgiftsloven </t>
  </si>
  <si>
    <t>PaM 104</t>
  </si>
  <si>
    <t>89</t>
  </si>
  <si>
    <t>9-WA-02: The waste tax</t>
  </si>
  <si>
    <t>5_37: Reduced landfilling</t>
  </si>
  <si>
    <t>A tax is imposed on waste for incineration or landfilling. The taxes are DKK 475 per tonne for landfilling and DKK 60,9/GJ for incineration.</t>
  </si>
  <si>
    <t>Economic, Fiscal</t>
  </si>
  <si>
    <t>Vægt- og volumen-baserede emballage-afgifter</t>
  </si>
  <si>
    <t>PaM 105</t>
  </si>
  <si>
    <t>90</t>
  </si>
  <si>
    <t>9-WA-03: Weight-and-volume-based packaging taxes</t>
  </si>
  <si>
    <t>5_30: Demand management/reduction</t>
  </si>
  <si>
    <t>CO2, CH4</t>
  </si>
  <si>
    <t>Weight-and-volume-based taxes (e.g. on various packaging, carrier bags and PVC film) encourage a reduction in packaging consumption and thus the quantities of waste. The weight-based tax is based on an index that reflects the environmental burden of the materials used.</t>
  </si>
  <si>
    <t>Implementering af EU's lossepladsdirektiv</t>
  </si>
  <si>
    <t>PaM 106</t>
  </si>
  <si>
    <t>92</t>
  </si>
  <si>
    <t>9-WA-06: Implementation of the EU landfill directive</t>
  </si>
  <si>
    <t>5_34: Improved landfill management</t>
  </si>
  <si>
    <t>On the basis of the EU Landfill Directive, demands on the establishment and operation of landfills in Denmark have been tightened with Statutory Orders No. 650 of 29 June 2001, No. 252 of 31 March 2009, No. 719 of 24 June 2011 and No. 1049 of 28th of August 2013 on landfills. According to the Statutory Orders on landfills, methane in landfills for mixed waste must be monitored. From landfills where significant amounts of biodegradable waste are disposed of, methane gas must be managed in an environmentally-sound way.</t>
  </si>
  <si>
    <t>The Environmental Protection Agency</t>
  </si>
  <si>
    <t>Støtte til biocovers på gamle lossepladser</t>
  </si>
  <si>
    <t>PaM 107</t>
  </si>
  <si>
    <t>93</t>
  </si>
  <si>
    <t>9-WA-09: Subsidy programme for biocovers on landfills</t>
  </si>
  <si>
    <t>Biocovers is a technique that uses compost as a cover on landfills. The microorganisms in the compost increases the oxidation of methane in the top layer.</t>
  </si>
  <si>
    <t>Forbud mod gratis plastikposer og tynde plastikposer</t>
  </si>
  <si>
    <t>PaM 108</t>
  </si>
  <si>
    <t>94</t>
  </si>
  <si>
    <t xml:space="preserve">9-WA-10: Prohibition of free plastic bags and thin plastic bags </t>
  </si>
  <si>
    <t>5_30: Demand management/reduction, 5_31: Enhanced recycling</t>
  </si>
  <si>
    <t>As of 1 January 2021, the following carrier bags may not be handed out free of charge at points of sale for goods or products: 
- Plastic carrier bags with a handle that is thicker than 30 micrometers (eg ordinary carrier bags in supermarkets)
- Plastic carrier bags without a handle that are thicker than 30 micrometers
- Carrying bags with handles of materials other than plastic
In addition, plastic bags thinner than 30 micrometers are completely prohibited. Plastic bags thinner than 15 micrometers with no handle are excempted from the ban.</t>
  </si>
  <si>
    <t>Tredobling af afgiften på bæreposer og engangsservice</t>
  </si>
  <si>
    <t>PaM 109</t>
  </si>
  <si>
    <t>95</t>
  </si>
  <si>
    <t xml:space="preserve">9-WA-11: Triple the tax on carrier bags and disposable tableware </t>
  </si>
  <si>
    <t>The tax on carrier bags and disposable tableware was trippled as of January 2020 with the aim of reducing consumption and waste.</t>
  </si>
  <si>
    <t>Strømlining af sortering og indsamling af erhvervslivets husholdningslignende affald</t>
  </si>
  <si>
    <t>PaM 110</t>
  </si>
  <si>
    <t>97</t>
  </si>
  <si>
    <t xml:space="preserve">9-WA-13: Streamlining the sorting of business household-like waste </t>
  </si>
  <si>
    <t xml:space="preserve">The guidelines and criteria for the sorting of household-like waste from businesses are streamlined nationally and made mandatory and follows the sorting criteria for households for 10 wastefractions. The national wastepictograms for the 10 wastefraction of householdwaste must be used on the collectionbins (the bins collected by the wastecollector). The national guidelines, including the usage of waste pictograms, have been implemented in 2022. </t>
  </si>
  <si>
    <t>IE (G-WA)</t>
  </si>
  <si>
    <t>Strømlining og obligatoriske henteordninger for husholdningernes affald</t>
  </si>
  <si>
    <t>PaM 111</t>
  </si>
  <si>
    <t>98</t>
  </si>
  <si>
    <t xml:space="preserve">9-WA-14: Streamlining and mandatory collection schemes for household waste </t>
  </si>
  <si>
    <t>The guidelines and criteria for the sorting and collecting of household waste are streamlined nationally and made mandatory. The national wastepictograms for the 10 wastefraction of householdwaste must be used on the collectionbins (the bins collected by the wastecollector). The national guidelines, including the usage of waste pictograms, must be imlemented and followed across all municipalities. For the following waste fractions separate collection are made mandatory: Food, paper, cardboard, metal, glass, plastic, textiles (as of 2023), carton packaging from food and drink, hazardouz waste, and general waste. There are possibility for combined collection of some fraction e.g. paper/cardboard, plastic/foodcartons and plastic/foodcartons/metal.</t>
  </si>
  <si>
    <t>Strømlining med obligatorisk henteordning for husholdningernes tekstilaffald</t>
  </si>
  <si>
    <t>PaM 112</t>
  </si>
  <si>
    <t>99</t>
  </si>
  <si>
    <t xml:space="preserve">9-WA-15: Streamlining with mandatory collection scheme for household textile waste </t>
  </si>
  <si>
    <t xml:space="preserve">As of 2023, it has been mandatory for the municipalities to include textile waste as a seperate waste fraction in the provided waste collections scheme. Regarding the implementation of the waste collection of textile waste it is important that voluntary organisations have easy access to textiles able to be reused. </t>
  </si>
  <si>
    <t xml:space="preserve">Affaldssortering i det offentlige rum </t>
  </si>
  <si>
    <t>PaM 113</t>
  </si>
  <si>
    <t>100</t>
  </si>
  <si>
    <t xml:space="preserve">9-WA-16: Waste sorting in the public space </t>
  </si>
  <si>
    <t xml:space="preserve">Waste sorting in the public space will be improved, especially in the public spaces with most people and most waste. A scheme for the collection of plastic waste in the public space will be implemented. The new and improved sorting and collection of waste in public areas will be implemented together with PPWR-initiatives on wast sorting medio 2026. It will be analyzed whether or not part of the waste managing in public spaces can be funded through waste fees. </t>
  </si>
  <si>
    <t>Krav til kommunerne om udbud af storskraldordning m. eftersortering mhp. højere reel genanvendelse</t>
  </si>
  <si>
    <t>PaM 114</t>
  </si>
  <si>
    <t>101</t>
  </si>
  <si>
    <t xml:space="preserve">9-WA-17: Requirements for the municipalities on tenders for bulky waste schemes with re-sorting with regard to higher real recycling </t>
  </si>
  <si>
    <t>Municipalities are required to specify in the tender for bulky waste schemes that a sorting must be carried out in order to achieve a high level of real recycling and preparation for reuse. The sorting will ensure that a lesser part of the bulky waste is incinerated.</t>
  </si>
  <si>
    <t>implemented</t>
  </si>
  <si>
    <t xml:space="preserve">Krav om mindre tab i genanvendelse af plastik </t>
  </si>
  <si>
    <t>PaM 115</t>
  </si>
  <si>
    <t>102</t>
  </si>
  <si>
    <t xml:space="preserve">9-WA-18: Demand for smaller losses in recycling plastic </t>
  </si>
  <si>
    <t xml:space="preserve">The Executive Order on Waste stipulates that the municipalities must, as of 1 January 2022, set a requirement of 60 per cent actual recycling of the collected plastic waste when the waste is offered for treatment. </t>
  </si>
  <si>
    <t xml:space="preserve">Mål om 50% reduktion af visse takeaway-emballager af plastik i 2026 </t>
  </si>
  <si>
    <t>PaM 116</t>
  </si>
  <si>
    <t>103</t>
  </si>
  <si>
    <t xml:space="preserve">9-WA-19: Target of 50% reduction of certain plastic takeaway packaging by 2026 </t>
  </si>
  <si>
    <t xml:space="preserve">Target of 50% reduction of certain plastic takeaway packaging by 2026 </t>
  </si>
  <si>
    <t>A target of 50 percent reduction of certain plastic take-away packaging in 2026 is set. The target must initially be sought to be achieved through a agreement and collaboration with the restaurant industry. If the target is not reached by agreement, further regulation must be implemented.</t>
  </si>
  <si>
    <t>National implementering af udvidet producentansvar for emballage</t>
  </si>
  <si>
    <t>PaM 117</t>
  </si>
  <si>
    <t>104</t>
  </si>
  <si>
    <t xml:space="preserve">9-WA-20: National implementation of extended producer responsibility for packaging </t>
  </si>
  <si>
    <t>Extended producer responsibility for packaging was implemented in Danish law by 31 december 2024. The extended producer responsibility aims to ensure that Denmark achieves the recycling targets for packaging in 2025 and 2030 by creating a strong financial incentive for reducing packaging, reusing packaging, and designing packaging that is easy to recycle and in high quality.</t>
  </si>
  <si>
    <t>Mål om 50% udsortering af plast til genanvendelse i landbrugssektoren</t>
  </si>
  <si>
    <t>PaM 118</t>
  </si>
  <si>
    <t>105</t>
  </si>
  <si>
    <t>9-WA-21: Target of 50% sorting of plastic for recycling in the agricultural sector in 2025 and 80 % in 2030</t>
  </si>
  <si>
    <t>Target of 50% sorting of plastic for recycling in the agricultural sector in 2025 and 80% in 2030</t>
  </si>
  <si>
    <t>As an initiative in the Danish climate agreement of June 2020 for a green waste sector and circular economy a sectoral coooperation with the agricultural sector has been established. The target of the cooperation is to sort out 50% of plastic waste for recycling in 2025 from the aggricultural sector and 80% in 2030 . As the sectoral cooperation has not documented the necessary progress by the end of 2023 to achieve the targets, the political parties are to decide if new iniatives should be implemented.</t>
  </si>
  <si>
    <t xml:space="preserve">Ministry of Environment and Gender Equality of Denmark </t>
  </si>
  <si>
    <t>Mål om 50% udsortering af plast til genanvendelse i bygge- og anlægssektoren</t>
  </si>
  <si>
    <t>PaM 119</t>
  </si>
  <si>
    <t>106</t>
  </si>
  <si>
    <t>9-WA-22: Target of 25% sorting of plastic for recycling in the construction sector in 25 and 75% in 2030</t>
  </si>
  <si>
    <t>Target of 25% sorting of plastic for recycling in the construction sector in 2025 and 75 % in 2030</t>
  </si>
  <si>
    <t>As an initiative in the Danish climate agreement of June 2020 for a green waste sector and circular economy a sectoral coooperation with the construction sector will be established. The goal of the cooperation is to sort out 25% of plastic waste for recycling in 2025 from the construction sector and 75% in 2030. As the sectoral cooperation has not documented the necessary progress by the end of respectively 2023 to achieve the goals, the political parties are to decide if new iniatives should be implemented.</t>
  </si>
  <si>
    <t>Ny model for affaldstilsynet som skal sikre øget genanvendelse</t>
  </si>
  <si>
    <t>PaM 120</t>
  </si>
  <si>
    <t>107</t>
  </si>
  <si>
    <t>9-WA-23: New model for waste inspections to ensure increased enforcement</t>
  </si>
  <si>
    <t xml:space="preserve">The new and improved Danish waste inspection will be targeted at the companies with the greatest risk of non-compliance, and where the environmental risk of not complying with the waste rules is the greatest. </t>
  </si>
  <si>
    <t>Loft over lattergasemissioner fra store renseanlæg</t>
  </si>
  <si>
    <t>PaM 121</t>
  </si>
  <si>
    <t>109</t>
  </si>
  <si>
    <t>9-WA-25: Ceiling over nitrous oxide emissions from large treatment plants</t>
  </si>
  <si>
    <t>5_36: Improved wastewater management systems</t>
  </si>
  <si>
    <t>By political decision, limits for nitrous oxide emissions from treatment plants that treat waste water that is the equivalent of at least 30,000 people’s effluent (PE) will be introduced from 2025 onwards. These limit values are introduced to ensure that the total effluent from waste water treatment drops by 50 percent compared to today. Based on preliminary experience, it will, no later than 2025, be discussed by the political parties whether this limit should also be introduced for treatment plants that treat waste water that is the equivalent of less than 30,000 PE. Nitrous oxide emissions from treatment plants is the main source of greenhouse gas emissions from the Danish waste water utilities, but ongoing projects indicate a potential for significant emission reductions by implementing improvement initiatives. This includes adjusting the advanced online control of the aeration and dosing of a carbon source as well as lowering of the specific ammonium loading, taking into account the nitrous oxide emission.</t>
  </si>
  <si>
    <t>See the individual measures.</t>
  </si>
  <si>
    <t>PaM 122</t>
  </si>
  <si>
    <t>Group WA: WA13+WA14+WA15+WA17 +WA20+WA25+EN07</t>
  </si>
  <si>
    <t>Group</t>
  </si>
  <si>
    <t>WA13+WA14+WA15+WA17 +WA20+WA25+EN07</t>
  </si>
  <si>
    <t>PaM 123</t>
  </si>
  <si>
    <t xml:space="preserve">G1: All policies and measures with effect on Denmark's greenhouse gas emissions in 2030 implemented and adopted in the period 1991-2021 </t>
  </si>
  <si>
    <t>Diverse objectives, but all with effect on Denmark's greenhouse gas emission regardless of greenhouse gas emission reduction is/was the primary objective.</t>
  </si>
  <si>
    <t>Energy, Transport, Industry/Industrial Processes, Agriculture, Forestry/LULUCF, Waste management/waste, Cross-cutting</t>
  </si>
  <si>
    <t>Based on the WOM(since 1990)-scenario included in Denmark's Seventh National Communication (chapter 5.2.2.) - showing estimated levels of 88 MtCO2e in 2020 and 98 MtCO2e in 2030 as estimated levels of greenhouse gas emissions without LULUCF in Denmark, if the measures implemented or adopted in the period 1991-2015 would not have been implemented or adopted - the effect shown here for 2020 is updated by comparison with the actual greenhouse gas emissions in 2020 (42 MtCO2e without LULUCF) and the effect shown here for 2030 is updated by comparison with the latest greenhouse gas projection for 2030 ("KF22": 31 MtCO2e without LULUCF), where the latter include policies and measures implemented or adopted until 1 January 2022.</t>
  </si>
  <si>
    <t>Economic, Education, Fiscal, Information, Regulatory, Research, Voluntary Agreement</t>
  </si>
  <si>
    <t>Implemented, Adopted</t>
  </si>
  <si>
    <t>Entities at both state, regional and municipality level as well as private companies, associations and individuals.</t>
  </si>
  <si>
    <t>Grøn skattereform, fase 1</t>
  </si>
  <si>
    <t>PaM 124</t>
  </si>
  <si>
    <t>17</t>
  </si>
  <si>
    <t xml:space="preserve">G12: Green tax reform, phase 1 </t>
  </si>
  <si>
    <t>1;2;3;4</t>
  </si>
  <si>
    <t>Carbon dioxide (CO2), Methane (CH4), Nitrous oxide (N2O)</t>
  </si>
  <si>
    <t>The green tax reform, phase 1 aims for a higher and more uniform tax on CO2 emissions based on the existing energy tax system and extent the tax base to areas that are relatively well defined.      [changes to 1-TD-1b, 1-TD-2, 1-TD-3 og 1-TD-04?]</t>
  </si>
  <si>
    <t>Forhøjet rumvarmeafgift (fossile brændstoffer) og reduceret elvarmeafgift</t>
  </si>
  <si>
    <t>PaM 125</t>
  </si>
  <si>
    <t>18</t>
  </si>
  <si>
    <t>G13: Increased space heating tax (fossil fuels) and reduced electric heating tax</t>
  </si>
  <si>
    <t>1;4</t>
  </si>
  <si>
    <t>With the climate agrement for industri and energy in 2020, the space heating tax (fossil fuels) was increased by from 56,7 DKK pr. GJ to 62,3 DKK pr. GJ (in 2020 prices) and the electric heating tax was reduced from 15,8 øre/kWh to 0,4 øre/kWh for VAT registered business and 0,8 øre/kWh for households pr. 1. January 2021.  [changes to TD-x (heat tax) and TD-4 (electricity tax)?]</t>
  </si>
  <si>
    <t>EE-Energispareforpligtelsen</t>
  </si>
  <si>
    <t>PaM 126</t>
  </si>
  <si>
    <t>AIRpollution: Up-dated low emission zones for diesel cars, vans, lorries, busses and trucks</t>
  </si>
  <si>
    <t>PaM 127</t>
  </si>
  <si>
    <t>AIRpollution: Scrapping scheme for old diesel vehicles</t>
  </si>
  <si>
    <t>PaM 128</t>
  </si>
  <si>
    <t>AIRpollution: Replacement of old wood burning stoves upon transfer of ownership of private homes</t>
  </si>
  <si>
    <t>PaM 129</t>
  </si>
  <si>
    <t>AIRpollution: Scrapping scheme for old wood burning stoves</t>
  </si>
  <si>
    <t>PaM 130</t>
  </si>
  <si>
    <t>EE-Energispareforpligtelsen: Subsidy scheme buildings</t>
  </si>
  <si>
    <t>PaM 131</t>
  </si>
  <si>
    <t>EE-Energisparforpligtelsen: Subsidy scheme public buildings” (subsidy scheme targeted at municipalities and regions)</t>
  </si>
  <si>
    <t>PaM 132</t>
  </si>
  <si>
    <t>EE-Energisparforpligtelsen: Government buildings (energy efficiency in governmental institutions and other state institutions)</t>
  </si>
  <si>
    <t>PaM 133</t>
  </si>
  <si>
    <t>EE-Energisparforpligtelsen: Refurbishment of social housing (agreement on green refurbishment of social housing)</t>
  </si>
  <si>
    <t>PaM 134</t>
  </si>
  <si>
    <t>EE-Energisparforpligtelsen: Subsidy scheme enterprises</t>
  </si>
  <si>
    <t>PaM 135</t>
  </si>
  <si>
    <t>EE-Energispareforspligtelsen: Green tax reform (2020)</t>
  </si>
  <si>
    <t>PaM 136</t>
  </si>
  <si>
    <t xml:space="preserve">EE-Energispareforpligtelsen: Green tax reform (2022) </t>
  </si>
  <si>
    <t>PaM 137</t>
  </si>
  <si>
    <t>EE-Energispareforpligtelsen: Existing buildings (measures related to existing building)</t>
  </si>
  <si>
    <t>PaM 138</t>
  </si>
  <si>
    <t>EE-Energispareforpligtelsen: Subsidy scheme heating</t>
  </si>
  <si>
    <t>PaM 139</t>
  </si>
  <si>
    <t>EE-Energispareforpligtelsen: Conversions heating</t>
  </si>
  <si>
    <t>PaM 140</t>
  </si>
  <si>
    <t>EE-Energispareforpligtelsen: Transport</t>
  </si>
  <si>
    <t>PaM 141</t>
  </si>
  <si>
    <t>Grøn boligaftale 2020 (19. maj 2020)</t>
  </si>
  <si>
    <t>PaM 142</t>
  </si>
  <si>
    <t>G20(1): The green housing agreement 2020 (19 May 2020)</t>
  </si>
  <si>
    <t>(includes 5-HO-07)</t>
  </si>
  <si>
    <t>Klimaplan for en grøn affaldssektor og cirkulær økonomi (16. juni 2020)</t>
  </si>
  <si>
    <t>PaM 143</t>
  </si>
  <si>
    <t>G20(2): The climate plan for a green waste sector and circular economy (16 June 2020)</t>
  </si>
  <si>
    <t>(includes 9-WA-12 to 9-WA-25 and 2-EN-07)</t>
  </si>
  <si>
    <t>Klimaaftale for energi og industri mv 2020 (22. juni 2020)</t>
  </si>
  <si>
    <t>PaM 144</t>
  </si>
  <si>
    <t>G20(3): The climate agreement for energy and industry etc. 2020 (22 June 2020)</t>
  </si>
  <si>
    <t>(includes 0-CC-01 and 0-CC-02) [the former group G13]</t>
  </si>
  <si>
    <t>Aftale om fremtiden for olie- og gasindvinding i Nordsøen (3. december 2020)</t>
  </si>
  <si>
    <t>PaM 145</t>
  </si>
  <si>
    <t>G20(4): The agreement on the future of oil and gas extraction in the North Sea (3 December 2020)</t>
  </si>
  <si>
    <t>(includes 2-EN-10)</t>
  </si>
  <si>
    <t>Aftale om grøn omstilling af vejtransporten (ekskl. kilometerbaseret vejafgift for lastbiler) (4. december 2020)</t>
  </si>
  <si>
    <t>PaM 146</t>
  </si>
  <si>
    <t>G20(5): The agreement on green transformation of road transport (excluding kilometer-based road tax for trucks) (December 4, 2020)</t>
  </si>
  <si>
    <t xml:space="preserve">(includes 1-TD-07 and 4-TR-22) </t>
  </si>
  <si>
    <t>More electric cars</t>
  </si>
  <si>
    <t>3 Transport</t>
  </si>
  <si>
    <t>The ownership and compensation tax for new cars was changed from a tax differentiated according to how far the cars travel on a litre of petrol and diesel, respectively, to a tax differentiated according to how many grams of CO2 they emit per km. The conversion applies to vehicles registered on or after 1 July 2021.</t>
  </si>
  <si>
    <t>Aftale om finansloven for 2021 og aftale om stimuli og grøn genopretning (6. december 2020)</t>
  </si>
  <si>
    <t>PaM 147</t>
  </si>
  <si>
    <t>G20(6): The agreement on the Finance Act for 2021 and the  agreement on stimuli and green recovery (6 December 2020)</t>
  </si>
  <si>
    <t xml:space="preserve">Group </t>
  </si>
  <si>
    <t>Aftale om grøn skattereform, fase 1 (8. december 2020)</t>
  </si>
  <si>
    <t>PaM 148</t>
  </si>
  <si>
    <t>G20(7): The agreement on a green tax reform, phase 1 (8 December 2020)</t>
  </si>
  <si>
    <t>[the former group G12]</t>
  </si>
  <si>
    <t>Higher and more uniform taxes on greenhouse gas emissions will be introduced towards 2030</t>
  </si>
  <si>
    <t>4. Industriel processes, 1: Energy supply, 2: Energy consumption</t>
  </si>
  <si>
    <t xml:space="preserve">Higher and more uniform taxes on greenhouse gas emissions will be introduced towards 2030. This is clear after the government and a number of parties has agreed on a green tax reform. The reform is fundamental for the green transition, and it will contribute to Denmark reaching its aim of a 70 % reduction in greenhouse gas emissions by 2030. Phase 1 is based on the existing system of energy taxation and it has been agreed to raise the taxes of consumption of fossil fuels by companies with 6 DKK per Gj towards 2025. As the next step, a more uniform CO2 tax will be ensured by expansions of the grounds of taxation. </t>
  </si>
  <si>
    <t xml:space="preserve">Economic, Fiscal </t>
  </si>
  <si>
    <t>Aftale om grøn omstilling af landbruget (4. oktober 2021)</t>
  </si>
  <si>
    <t>PaM 149</t>
  </si>
  <si>
    <t>G21(1): The agreement on the green transformation of agriculture (October 4, 2021)</t>
  </si>
  <si>
    <t>(includes 7-SG-30 to 7-AG-34)</t>
  </si>
  <si>
    <t>Delaftale om Investeringer i et fortsat grønnere Danmark 2022 (4. december 2021) og aftale om finansloven for 2022 (6. december 2021)</t>
  </si>
  <si>
    <t>PaM 150</t>
  </si>
  <si>
    <t>G21(2): The sub-agreement on investments in a continuously greener Denmark 2022 (December 4, 2021) and the agreement on the Finance Act for 2022 (December 6, 2021)</t>
  </si>
  <si>
    <t>Aftale om grøn skattereform for industri mv. (24. juni 2022)</t>
  </si>
  <si>
    <t>PaM 151</t>
  </si>
  <si>
    <t>G22(1): The agreement on green tax reform for industry etc. (June 24, 2022)</t>
  </si>
  <si>
    <t>(includes 0-CC-01)</t>
  </si>
  <si>
    <t>The agreement introduces a new CO2 tax for companies. The agreement leads to a reduction of 4.3 tons towards 2030. It is the biggest single contribution to Denmark’s aim of a reduction of greenhouse gas emissions by 2030</t>
  </si>
  <si>
    <t>The government and a number of parties has reached an agreement of a green tax reform. The agreement leads to a reduction of 4.3 tons towards 2030. It is the biggest single contribution to Denmark’s aim of a reduction of greenhouse gas emissions by 2030. The agreement introduces a new CO2 tax of 750 DKK per ton of emitted CO2 in 2030 for companies outside EU’s Emission Trading System and 375 DKK per ton of emitted CO2 for companies inside EU’s Emission Trading System. Mineralogical processes will be taxed with 125 DKK per ton of emitted CO2 in 2030.</t>
  </si>
  <si>
    <t>Aftale om kilometerbaseret vejafgift for lastbiler (24. juni 2022) og Aftale om kilometerbaseret vejafgift for lastbiler (29. marts 2023)</t>
  </si>
  <si>
    <t>PaM 152</t>
  </si>
  <si>
    <t>G22(2): The agreement on kilometer-based road tax for trucks (24 June 2022) and the agreement on kilometer-based road tax for trucks (29 March 2023)</t>
  </si>
  <si>
    <t>(includes 1-TD-14)</t>
  </si>
  <si>
    <t>Implementing af kilometer-based road tax for trucks</t>
  </si>
  <si>
    <t>3. Transport</t>
  </si>
  <si>
    <t>From 1 January 2025, trucks must pay road tax according to how far they drive in Denmark. The charge will be differentiated according to the trucks' CO2 emissions. Green trucks will therefore pay a lower tax rate.</t>
  </si>
  <si>
    <t>Economic, fiscal</t>
  </si>
  <si>
    <t>Klimaaftale om grøn strøm og varme 2022 (25. juni 2022)</t>
  </si>
  <si>
    <t>PaM 153</t>
  </si>
  <si>
    <t>G22(3): The climate agreement on green electricity and heat 2022 (25 June 2022)</t>
  </si>
  <si>
    <t>Implementering af EU's CO2-kvotehandelssystem (Der er tale om bruttoeffekten, jf. forslag til lov om CO2-kvoter. Skøn for den samlede effekt vil foreligge med det samlede forslag til implementering. )</t>
  </si>
  <si>
    <t>PaM 154</t>
  </si>
  <si>
    <t>G23(1): Implementation of the EU's CO2 emission trading scheme (This is the gross effect, cf. proposal for an act on CO2 quotas. An estimate of the total effect will be available with the overall proposal for implementation. )</t>
  </si>
  <si>
    <t>Group (EU)</t>
  </si>
  <si>
    <t>Aftale om Grøn luftfart i Danmark af 15. december 2023 [7]</t>
  </si>
  <si>
    <t>PaM 155</t>
  </si>
  <si>
    <t>G23(2): Agreement on Green Aviation in Denmark of 15 December 2023 [7]</t>
  </si>
  <si>
    <t>Reduction of co2 emissions from air transport</t>
  </si>
  <si>
    <t>CO2, N2O, SF6</t>
  </si>
  <si>
    <t>The tax on air travel is differentiated, so that a higher tax is paid for longer journeys. The fee is imposed based on the journey's final destination, regardless of the number of plane changes. Passengers who only make a stopover at a Danish airport will be exempt from the tax. The passenger tax is differentiated with three increasing tax rates on the basis of the following division of the final destinations: Domestic flights and flights within Europe, medium distance flights and long distance flights.</t>
  </si>
  <si>
    <t>No end year</t>
  </si>
  <si>
    <t>Aftale om udmøntning af omstillingsstøtten fra
Grøn skattereform for industri mv. (19. marts
2024)</t>
  </si>
  <si>
    <t>PaM 156</t>
  </si>
  <si>
    <t>G24(1): Agreement on implementation of the transition support from the Green Tax Reform for Industry, etc. (19 March 2024)</t>
  </si>
  <si>
    <t>With the Agreement on the implementation of the transition support from the Green Tax Reform for Industry etc. the framework for two support schemes for green transition was agreed upon, an operating support scheme and an investment support scheme, which can be applied for by companies in a number of industries that have a CO2e intensity above a certain level.</t>
  </si>
  <si>
    <t>Aftale om Deludmøntning af Grøn Fond (15. april 2024)</t>
  </si>
  <si>
    <t>PaM 157</t>
  </si>
  <si>
    <t>G24(2): Agreement on partial disbursement of funds from The Green Fund (15 April 2024)</t>
  </si>
  <si>
    <t xml:space="preserve">3_19: Electric road transport
3_21: Improved behaviour
</t>
  </si>
  <si>
    <t>Increase in the energy tax on diesel by 50 øre per liter (2024-prices) excluding VAT from 1 January 2025. The tax increase includes diesel for road transport and diesel for construction machinery, etc., which pay the same diesel tax as road transport. The equalization tax is reduced proportionally.
In addition to the proportional reduction in the equalization tax, there will be a transition period in 2025 and 2026, where the equalization tax is reduced further.
For trucks, the road toll is reduced by 19 percent in 2025-2027 and 12 percent in 2028 in order to neutralize the economic burden on trucks.</t>
  </si>
  <si>
    <t xml:space="preserve">Implemented </t>
  </si>
  <si>
    <t>Aftale om Implementering af et Grønt Danmark af 18. november 2024</t>
  </si>
  <si>
    <t>PaM 158</t>
  </si>
  <si>
    <t xml:space="preserve">G24(3): Agreement on the Implementation of a Green Denmark of 18 November 2024 </t>
  </si>
  <si>
    <t>6_39: Reduction of fertilizer/manure use on cropland,
6_40: Improved livestock management, 
6_41: Other activities improving cropland management, 
6_42: Improved animal waste management systems, 
6_43: Activities improving grazing land or grassland management, 
6_44: Improved management of organic soils, 
7_46: Afforestation and reforestation, 
7_47: Conservation of carbon in existing forests, 
7_48: Enhancing production in existing forests, 
7_49: Increasing the harvested wood products pool, 
7_50: Enhanced forest management, 
7_51: Prevention of deforestation, 
7_54: Prevention of drainage or rewetting of wetlands
7_55: Restoration of degraded lands</t>
  </si>
  <si>
    <t>CH4, N2O, CO2</t>
  </si>
  <si>
    <t>On 18 November 2024, the Danish government and several political parties from both sides of the aisle in the Danish parliament entered the Political agreement on implementation of ”Agreement on a Green Denmark”. The agreement paves the way for a Danish agri-food sector that can deliver tangible solutions to some of the imposing challenges related to climate and nature. The agreement introduces the world’s first carbon tax on greenhouse gas emissions from livestock and peatland. The agreement also focus on change in land use, e.g. with the Green Area Fund, making more space for nature and creating better conditions for biodiversity and drinking water preservation. The agreement builds on top of the green tripartite agreement of 24 June 2024 between the Danish government and leading industry, agricultural, and environmental organisations and include:
- CO2e-taxes on livestock.
- CO2-taxes on the use of chalk.
- CO2-taxes on using low-lying carbon-rich soils as cropland.
- Higher tax on F-gasses.
- The establishment of a new Green Area Fund of approximately DKK 40 billion (EUR 5.4 billion) to support efforts such as afforestation, rewetting of carbon-rich agricultural land, strategic land acquisitions and additional initiatives related to managing nitrogen reductions.
- The extraction from production of 140,000 hectares of carbon-rich agricultural land incl. peripheral areas and a tax on low-lying carbon-rich agricultural land.
- 250,000 hectares of afforestation.
- The initiatives in the area fund will change 15 percent of the existing agricultural area into forests, rewetted areas etc.
- A subsidy scheme for the storage of biochar produced by pyrolysis. The initiative totals approximately DKK 10 billion (EUR 1.3 billion) until 2045.</t>
  </si>
  <si>
    <t>Economic, Fiscal, Regulatory</t>
  </si>
  <si>
    <t xml:space="preserve">Adopted </t>
  </si>
  <si>
    <t>Danish Ministry of Taxation, The Ministry of Green Transition</t>
  </si>
  <si>
    <r>
      <t>M = mandatory; M</t>
    </r>
    <r>
      <rPr>
        <vertAlign val="subscript"/>
        <sz val="10"/>
        <color theme="1"/>
        <rFont val="Times New Roman"/>
        <family val="1"/>
      </rPr>
      <t>iap</t>
    </r>
    <r>
      <rPr>
        <sz val="10"/>
        <color theme="1"/>
        <rFont val="Times New Roman"/>
        <family val="1"/>
      </rPr>
      <t xml:space="preserve"> = mandatory if applicable</t>
    </r>
  </si>
  <si>
    <r>
      <t>(1)</t>
    </r>
    <r>
      <rPr>
        <sz val="10"/>
        <color theme="1"/>
        <rFont val="Times New Roman"/>
        <family val="1"/>
      </rPr>
      <t xml:space="preserve"> Member States shall select from the following objectives, targets and contributions in the integrated national energy and climate plan (more than one objective, target or contribution can be selected):</t>
    </r>
  </si>
  <si>
    <r>
      <t xml:space="preserve">In dimension </t>
    </r>
    <r>
      <rPr>
        <b/>
        <sz val="10"/>
        <color theme="1"/>
        <rFont val="Times New Roman"/>
        <family val="1"/>
      </rPr>
      <t>Decarbonisation: GHG emissions and removals</t>
    </r>
    <r>
      <rPr>
        <sz val="10"/>
        <color theme="1"/>
        <rFont val="Times New Roman"/>
        <family val="1"/>
      </rPr>
      <t xml:space="preserve"> – Member State’s binding national target for greenhouse gas emissions and the annual binding national limits pursuant to Regulation (EU) 2018/842; Member State’s commitments pursuant to Regulation (EU) 2018/841; Other objectives and targets, including sector targets and adaptation goals.</t>
    </r>
  </si>
  <si>
    <r>
      <t xml:space="preserve">In dimension </t>
    </r>
    <r>
      <rPr>
        <b/>
        <sz val="10"/>
        <color theme="1"/>
        <rFont val="Times New Roman"/>
        <family val="1"/>
      </rPr>
      <t>Decarbonisation: Renewable energy</t>
    </r>
    <r>
      <rPr>
        <sz val="10"/>
        <color theme="1"/>
        <rFont val="Times New Roman"/>
        <family val="1"/>
      </rPr>
      <t xml:space="preserve"> - A contribution to the Union's binding target of at least 32% renewable energy in 2030 as referred to in Article 3 of Directive (EU) 2018/2001; Estimated trajectories for the sectoral share of renewable energy in final energy consumption from 2021 to 2030 in the electricity, heating and cooling and transport sector; Estimated trajectories per renewable energy technology; Estimated trajectories on bioenergy demand, disaggregated between heat, electricity and transport, and on biomass supply, by feedstock and origin; Other national trajectories and objectives, including those that are long-term or sectoral (e.g. share of renewable energy in district heating, renewable energy use in buildings, renewable energy produced by cities, renewable energy communities and renewables self-consumers, energy recovered from the sludge acquired through the treatment of wastewater).</t>
    </r>
  </si>
  <si>
    <r>
      <t xml:space="preserve">In dimension </t>
    </r>
    <r>
      <rPr>
        <b/>
        <sz val="10"/>
        <color theme="1"/>
        <rFont val="Times New Roman"/>
        <family val="1"/>
      </rPr>
      <t>Energy efficiency</t>
    </r>
    <r>
      <rPr>
        <sz val="10"/>
        <color theme="1"/>
        <rFont val="Times New Roman"/>
        <family val="1"/>
      </rPr>
      <t xml:space="preserve"> - The indicative national energy efficiency contribution to achieving the Union's energy efficiency targets of at least 32,5 % in 2030 as referred to in Article 1(1) and Article 3(5) of Directive 2012/27/EU; The cumulative amount of end-use energy savings to be achieved over the period 2021-2030 under point (b) of Article 7(1) on the energy saving obligations pursuant to Directive 2012/27/EU; The indicative milestones of the long-term strategy for the renovation of the national stock of residential and non-residential buildings; The total floor area to be renovated or equivalent annual energy savings to be achieved from 2021 to 2030 under Article 5 of Directive 2012/27/EU on the exemplary role of public bodies' buildings; Other national objectives, including long-term targets or strategies and sectoral targets, and national objectives in areas such as energy efficiency in the transport sector and with regard to heating and cooling.</t>
    </r>
  </si>
  <si>
    <r>
      <t xml:space="preserve">In dimension </t>
    </r>
    <r>
      <rPr>
        <b/>
        <sz val="10"/>
        <color theme="1"/>
        <rFont val="Times New Roman"/>
        <family val="1"/>
      </rPr>
      <t>Energy security</t>
    </r>
    <r>
      <rPr>
        <sz val="10"/>
        <color theme="1"/>
        <rFont val="Times New Roman"/>
        <family val="1"/>
      </rPr>
      <t xml:space="preserve"> - National objectives with regard to increasing the diversification of energy sources and supply from third countries, the purpose of which may be to reduce energy import dependency; National objectives with regard to reducing energy import dependency from third countries, for the purpose of increasing the resilience of regional and national energy systems; National objectives with regard to increasing the flexibility of the national energy system, in particular by means of deploying domestic energy sources, demand response and energy storage; National objectives with regard to addressing constrained or interrupted supply of an energy source, for the purpose of improving the resilience of regional and national energy systems.</t>
    </r>
  </si>
  <si>
    <r>
      <t xml:space="preserve">In dimension </t>
    </r>
    <r>
      <rPr>
        <b/>
        <sz val="10"/>
        <color theme="1"/>
        <rFont val="Times New Roman"/>
        <family val="1"/>
      </rPr>
      <t>Internal energy market</t>
    </r>
    <r>
      <rPr>
        <sz val="10"/>
        <color theme="1"/>
        <rFont val="Times New Roman"/>
        <family val="1"/>
      </rPr>
      <t xml:space="preserve"> - The level of electricity interconnectivity that the Member State aims for in 2030 in consideration of the electricity interconnection target for 2030 of at least 15%; Key electricity and gas transmission infrastructure projects, and, where relevant, modernisation projects, that are necessary for the achievement of objectives and targets under the five dimensions of the Energy Union; Main infrastructure projects envisaged other than Projects of Common Interest (PCIs); National objectives related to other aspects of the internal energy market such as increasing system flexibility, in particular related to the promotion of competitively determined electricity prices in line with relevant sectoral law, market integration and coupling, aimed at increasing the tradeable capacity of existing interconnectors, smart grids, aggregation, demand response, storage, distributed generation, mechanisms for dispatching, re-dispatching and curtailment, and real-time price signals; National objectives related to the non-discriminatory participation of renewable energy, demand response and storage, including via aggregation, in all energy markets; National objectives with regard to ensuring that consumers participate in the energy system and benefit from self-generation and new technologies, including smart meters; National objectives with regard to ensuring electricity system adequacy, as well as for the flexibility of the energy system with regard to renewable energy production; National objectives to protect energy consumers and improve the competitiveness of the retail energy sector; national objectives with regard to energy poverty. </t>
    </r>
  </si>
  <si>
    <r>
      <t xml:space="preserve">In dimension </t>
    </r>
    <r>
      <rPr>
        <b/>
        <sz val="10"/>
        <color theme="1"/>
        <rFont val="Times New Roman"/>
        <family val="1"/>
      </rPr>
      <t>Research, innovation and competitiveness</t>
    </r>
    <r>
      <rPr>
        <sz val="10"/>
        <color theme="1"/>
        <rFont val="Times New Roman"/>
        <family val="1"/>
      </rPr>
      <t xml:space="preserve"> - National objectives and funding targets for public and, where available, private research and innovation relating to the Energy Union; National 2050 objectives related to the promotion of clean energy technologies and, where appropriate, national objectives, including long-term targets (2050) for deployment of low-carbon technologies, including for decarbonising energy and carbon-intensive industrial sectors and, where applicable, for related carbon transport and storage infrastructure; National objectives with regard to competitiveness.</t>
    </r>
  </si>
  <si>
    <r>
      <t>(2)</t>
    </r>
    <r>
      <rPr>
        <sz val="10"/>
        <color theme="1"/>
        <rFont val="Times New Roman"/>
        <family val="1"/>
      </rPr>
      <t xml:space="preserve"> Member States shall select from the following categories: covering two or more countries, national, regional, local.</t>
    </r>
  </si>
  <si>
    <r>
      <t>(3)</t>
    </r>
    <r>
      <rPr>
        <sz val="10"/>
        <color theme="1"/>
        <rFont val="Times New Roman"/>
        <family val="1"/>
      </rPr>
      <t xml:space="preserve"> Member States shall select from the following sectors (more than one sector can be selected for cross-sectoral policies and measures): energy supply (comprising extraction, transmission, distribution and storage of fuels as well as the transformation of energy for heating and cooling and electricity production); energy consumption (comprising consumption of fuels and electricity by end users such as households, public administration; services, industry and agriculture); transport; industrial processes (comprising industrial activities that chemically or physically transform materials leading to greenhouse gas emissions, use of greenhouse gases in products and non-energy uses of fossil fuel carbon); agriculture; LULUCF; waste management/waste; other sectors.</t>
    </r>
  </si>
  <si>
    <r>
      <t>(4)</t>
    </r>
    <r>
      <rPr>
        <sz val="10"/>
        <color theme="1"/>
        <rFont val="Times New Roman"/>
        <family val="1"/>
      </rPr>
      <t xml:space="preserve"> Objective means ‘initial statement of the outcomes (including results and impacts) intended to be achieved by the intervention’.  Member States shall select from the following objectives (more than one objective may be selected, additional objectives may be added and specified under ‘other’):</t>
    </r>
  </si>
  <si>
    <r>
      <t xml:space="preserve">For </t>
    </r>
    <r>
      <rPr>
        <b/>
        <sz val="10"/>
        <color theme="1"/>
        <rFont val="Times New Roman"/>
        <family val="1"/>
      </rPr>
      <t>energy supply</t>
    </r>
    <r>
      <rPr>
        <sz val="10"/>
        <color theme="1"/>
        <rFont val="Times New Roman"/>
        <family val="1"/>
      </rPr>
      <t xml:space="preserve"> — increase in renewable energy sources in the electricity sector; increase in renewable energy in the heating and cooling sector; switch to less carbon-intensive fuels; enhanced non-renewable low carbon generation (nuclear); reduction of losses; efficiency improvement in the energy and transformation sector; carbon capture and storage or carbon capture and utilisation; control of fugitive emissions from energy production; increase the number of sources used in primary energy generation; reduce energy dependency from third countries; improve the resilience of energy supply infrastructure, including ensuring energy supply in case of major disruptions to the network; increase the ability of the power network to absorb increased share of renewable generation; increase electricity interconnectivity; increase price convergence of electricity markets; increase consumer participation in energy markets; increase electricity system flexibility and adequacy; research and innovation in energy supply; other energy supply.</t>
    </r>
  </si>
  <si>
    <r>
      <t xml:space="preserve">For </t>
    </r>
    <r>
      <rPr>
        <b/>
        <sz val="10"/>
        <color theme="1"/>
        <rFont val="Times New Roman"/>
        <family val="1"/>
      </rPr>
      <t>energy consumption</t>
    </r>
    <r>
      <rPr>
        <sz val="10"/>
        <color theme="1"/>
        <rFont val="Times New Roman"/>
        <family val="1"/>
      </rPr>
      <t xml:space="preserve"> — efficiency improvements of buildings; efficiency improvement of appliances; efficiency improvement in services/tertiary sector; efficiency improvement in industrial end-use sectors; demand management/reduction; research and innovation in technologies, processes and materials, which will contribute to reduction in energy consumption; other energy consumption.</t>
    </r>
  </si>
  <si>
    <r>
      <t xml:space="preserve">For </t>
    </r>
    <r>
      <rPr>
        <b/>
        <sz val="10"/>
        <color theme="1"/>
        <rFont val="Times New Roman"/>
        <family val="1"/>
      </rPr>
      <t>transport</t>
    </r>
    <r>
      <rPr>
        <sz val="10"/>
        <color theme="1"/>
        <rFont val="Times New Roman"/>
        <family val="1"/>
      </rPr>
      <t xml:space="preserve"> — efficiency improvements of vehicles; modal shift to public transport or non-motorized transport; low carbon fuels; electric road transport; demand management/reduction; improved behaviour; improved transport infrastructure; reduce emissions from international air or maritime transport; research and innovation to reduce emissions from the transport sector; innovation in digitalisation of transport; other transport.</t>
    </r>
  </si>
  <si>
    <r>
      <t xml:space="preserve">For </t>
    </r>
    <r>
      <rPr>
        <b/>
        <sz val="10"/>
        <color theme="1"/>
        <rFont val="Times New Roman"/>
        <family val="1"/>
      </rPr>
      <t>industrial processes</t>
    </r>
    <r>
      <rPr>
        <sz val="10"/>
        <color theme="1"/>
        <rFont val="Times New Roman"/>
        <family val="1"/>
      </rPr>
      <t xml:space="preserve"> — installation of abatement technologies; improved control of fugitive emissions from industrial processes; improved control of manufacturing, fugitive and disposal emissions of fluorinated gases; replacement of fluorinated gases by gases with a lower GWP value; research and innovation in making EU industry less energy intensive; other industrial processes.</t>
    </r>
  </si>
  <si>
    <r>
      <t xml:space="preserve">For </t>
    </r>
    <r>
      <rPr>
        <b/>
        <sz val="10"/>
        <color theme="1"/>
        <rFont val="Times New Roman"/>
        <family val="1"/>
      </rPr>
      <t>waste management/waste</t>
    </r>
    <r>
      <rPr>
        <sz val="10"/>
        <color theme="1"/>
        <rFont val="Times New Roman"/>
        <family val="1"/>
      </rPr>
      <t xml:space="preserve"> – demand management/reduction; enhanced recycling; enhanced CH4 collection and use; improved treatment technologies; improved landfill management; waste incineration with energy use; improved wastewater management systems; reduced landfilling; other waste.</t>
    </r>
  </si>
  <si>
    <r>
      <t xml:space="preserve">For </t>
    </r>
    <r>
      <rPr>
        <b/>
        <sz val="10"/>
        <color theme="1"/>
        <rFont val="Times New Roman"/>
        <family val="1"/>
      </rPr>
      <t>agriculture</t>
    </r>
    <r>
      <rPr>
        <sz val="10"/>
        <color theme="1"/>
        <rFont val="Times New Roman"/>
        <family val="1"/>
      </rPr>
      <t xml:space="preserve"> — reduction of fertilizer/manure use on cropland; other activities improving cropland management; improved livestock management; improved animal waste management systems; activities improving grazing land or grassland management; improved management of organic soils; other agriculture.</t>
    </r>
  </si>
  <si>
    <r>
      <t xml:space="preserve">For </t>
    </r>
    <r>
      <rPr>
        <b/>
        <sz val="10"/>
        <color theme="1"/>
        <rFont val="Times New Roman"/>
        <family val="1"/>
      </rPr>
      <t>LULUCF</t>
    </r>
    <r>
      <rPr>
        <sz val="10"/>
        <color theme="1"/>
        <rFont val="Times New Roman"/>
        <family val="1"/>
      </rPr>
      <t xml:space="preserve"> — afforestation and reforestation; conservation of carbon in existing forests; enhancing production in existing forests; increasing the harvested wood products pool; enhanced forest management; prevention of deforestation; strengthening protection against natural disturbances; substitution of GHG intensive feedstocks and materials with harvested wood products; prevention of drainage or rewetting of wetlands; restoration of degraded lands; other LULUCF.</t>
    </r>
  </si>
  <si>
    <r>
      <t xml:space="preserve">For </t>
    </r>
    <r>
      <rPr>
        <b/>
        <sz val="10"/>
        <color theme="1"/>
        <rFont val="Times New Roman"/>
        <family val="1"/>
      </rPr>
      <t>Other</t>
    </r>
    <r>
      <rPr>
        <sz val="10"/>
        <color theme="1"/>
        <rFont val="Times New Roman"/>
        <family val="1"/>
      </rPr>
      <t xml:space="preserve"> — Member States shall provide a brief description of the objective.</t>
    </r>
  </si>
  <si>
    <r>
      <t>(5)</t>
    </r>
    <r>
      <rPr>
        <sz val="10"/>
        <color theme="1"/>
        <rFont val="Times New Roman"/>
        <family val="1"/>
      </rPr>
      <t xml:space="preserve"> Member States shall include, as a minimum, the figure(s), unit(s), end year and base year if the objective(s) is(are) quantified. Quantified objectives shall be specific, measurable, achievable, relevant and time related.</t>
    </r>
  </si>
  <si>
    <r>
      <t>(6)</t>
    </r>
    <r>
      <rPr>
        <sz val="10"/>
        <color theme="1"/>
        <rFont val="Times New Roman"/>
        <family val="1"/>
      </rPr>
      <t xml:space="preserve"> Member States shall select from the following policy types: economic; fiscal; voluntary/negotiated agreements; regulatory; information; education; research; planning; other.</t>
    </r>
  </si>
  <si>
    <r>
      <t>(7)</t>
    </r>
    <r>
      <rPr>
        <sz val="10"/>
        <color theme="1"/>
        <rFont val="Times New Roman"/>
        <family val="1"/>
      </rPr>
      <t xml:space="preserve"> List here only Union policy/policies that are implemented through the national policy or where national policies are aimed directly at meeting the objectives of Union policies. Member State shall select a policy/policies from a list provided in the electronic version of the tabular format, or select other and specify the name of the Union policy.</t>
    </r>
  </si>
  <si>
    <r>
      <t>(8)</t>
    </r>
    <r>
      <rPr>
        <sz val="10"/>
        <color theme="1"/>
        <rFont val="Times New Roman"/>
        <family val="1"/>
      </rPr>
      <t xml:space="preserve"> Member States shall report on the policies and measures or groups of policies and measures that contribute to dimensions </t>
    </r>
    <r>
      <rPr>
        <b/>
        <sz val="10"/>
        <color theme="1"/>
        <rFont val="Times New Roman"/>
        <family val="1"/>
      </rPr>
      <t>Decarbonisation: Renewable energy</t>
    </r>
    <r>
      <rPr>
        <sz val="10"/>
        <color theme="1"/>
        <rFont val="Times New Roman"/>
        <family val="1"/>
      </rPr>
      <t xml:space="preserve"> and </t>
    </r>
    <r>
      <rPr>
        <b/>
        <sz val="10"/>
        <color theme="1"/>
        <rFont val="Times New Roman"/>
        <family val="1"/>
      </rPr>
      <t>Energy efficiency</t>
    </r>
    <r>
      <rPr>
        <sz val="10"/>
        <color theme="1"/>
        <rFont val="Times New Roman"/>
        <family val="1"/>
      </rPr>
      <t>. Member State shall select a relevant provision from a list provided in the electronic version of the tabular format, or select other and specify the name of the provision.</t>
    </r>
  </si>
  <si>
    <r>
      <t>(9)</t>
    </r>
    <r>
      <rPr>
        <sz val="10"/>
        <color theme="1"/>
        <rFont val="Times New Roman"/>
        <family val="1"/>
      </rPr>
      <t xml:space="preserve"> Member States shall select from the following categories: planned; adopted; implemented; expired. </t>
    </r>
  </si>
  <si>
    <r>
      <t>(10)</t>
    </r>
    <r>
      <rPr>
        <sz val="10"/>
        <color theme="1"/>
        <rFont val="Times New Roman"/>
        <family val="1"/>
      </rPr>
      <t xml:space="preserve"> Member States shall select from the following options and enter the name/s of entities responsible for implementing the policy or measure (more than one entity may be selected): national government; regional entities; local government; companies/ businesses/industrial associations; research institutions; others not listed.</t>
    </r>
  </si>
  <si>
    <r>
      <t>(11)</t>
    </r>
    <r>
      <rPr>
        <sz val="10"/>
        <color theme="1"/>
        <rFont val="Times New Roman"/>
        <family val="1"/>
      </rPr>
      <t xml:space="preserve"> Member States shall provide any indicator (including the unit) and values for such indicators that will be used (ex-ante) to monitor and evaluate progress of policies and measures. Member States shall specify the year or years for which the value applies. Values for multiple indicators and years may be reported. Performance indicators identified by Member States shall be relevant, accepted, credible, easy and robust.</t>
    </r>
  </si>
  <si>
    <r>
      <t xml:space="preserve"> (12)</t>
    </r>
    <r>
      <rPr>
        <sz val="10"/>
        <color theme="1"/>
        <rFont val="Times New Roman"/>
        <family val="1"/>
      </rPr>
      <t xml:space="preserve"> Member States shall select from the following options (additional options may be added and specified under ‘Other’): Adoption of a new measure, conclusion of agreement, publication of legislation; Commencement/enforcement of a measure/programme; Abolition/termination/completion of measure; Amendments, implementation or design changes and extension of an on-going measure; Monitoring information, update on progress or impact assessment results; Continuation of existing measures/no significant updates; Drafts, announcements, commitments, planned measures, discussions for a new measure; Other.</t>
    </r>
  </si>
  <si>
    <r>
      <t>(13)</t>
    </r>
    <r>
      <rPr>
        <sz val="10"/>
        <color theme="1"/>
        <rFont val="Times New Roman"/>
        <family val="1"/>
      </rPr>
      <t xml:space="preserve"> Member States shall provide qualitative description of the progress achieved against policy objective.</t>
    </r>
  </si>
  <si>
    <r>
      <t>(14)</t>
    </r>
    <r>
      <rPr>
        <sz val="10"/>
        <color theme="1"/>
        <rFont val="Times New Roman"/>
        <family val="1"/>
      </rPr>
      <t xml:space="preserve"> Member States shall provide the indicator(s) (including the unit) and values for such indicators that have been used (ex-post) to monitor and evaluate progress of policies and measures. Member States shall specify the year or years for which the value applies. Values for multiple indicators and years may be reported. Performance indicators identified by Member States shall be relevant, accepted, credible, easy and robust.</t>
    </r>
  </si>
  <si>
    <r>
      <t>(15)</t>
    </r>
    <r>
      <rPr>
        <sz val="10"/>
        <color theme="1"/>
        <rFont val="Times New Roman"/>
        <family val="1"/>
      </rPr>
      <t xml:space="preserve"> Member States shall report on the policies and measures or groups of policies and measures that contribute to dimension </t>
    </r>
    <r>
      <rPr>
        <b/>
        <sz val="10"/>
        <color theme="1"/>
        <rFont val="Times New Roman"/>
        <family val="1"/>
      </rPr>
      <t>Energy security</t>
    </r>
    <r>
      <rPr>
        <sz val="10"/>
        <color theme="1"/>
        <rFont val="Times New Roman"/>
        <family val="1"/>
      </rPr>
      <t>. Member States shall select from the following vectors (more than one vector can be selected; additional vectors may be added and specified under ‘Other fuels’): Whole system; Electricity; Gas; Petroleum products; Nuclear; Heat; Other fuels.</t>
    </r>
  </si>
  <si>
    <r>
      <t>(16)</t>
    </r>
    <r>
      <rPr>
        <sz val="10"/>
        <color theme="1"/>
        <rFont val="Times New Roman"/>
        <family val="1"/>
      </rPr>
      <t xml:space="preserve"> Member States shall report on the policies and measures or groups of policies and measures that contribute to dimension </t>
    </r>
    <r>
      <rPr>
        <b/>
        <sz val="10"/>
        <color theme="1"/>
        <rFont val="Times New Roman"/>
        <family val="1"/>
      </rPr>
      <t>Research, innovation and competitiveness</t>
    </r>
    <r>
      <rPr>
        <sz val="10"/>
        <color theme="1"/>
        <rFont val="Times New Roman"/>
        <family val="1"/>
      </rPr>
      <t>. Member States shall select one or more priorities from a list provided in the electronic version of the tabular format.</t>
    </r>
  </si>
  <si>
    <r>
      <t>(17)</t>
    </r>
    <r>
      <rPr>
        <sz val="10"/>
        <color theme="1"/>
        <rFont val="Times New Roman"/>
        <family val="1"/>
      </rPr>
      <t xml:space="preserve"> Member States shall report on the policies and measures or groups of policies and measures that contribute to dimension </t>
    </r>
    <r>
      <rPr>
        <b/>
        <sz val="10"/>
        <color theme="1"/>
        <rFont val="Times New Roman"/>
        <family val="1"/>
      </rPr>
      <t>Research, innovation and competitiveness</t>
    </r>
    <r>
      <rPr>
        <sz val="10"/>
        <color theme="1"/>
        <rFont val="Times New Roman"/>
        <family val="1"/>
      </rPr>
      <t>. ‘Clean energy and low carbon technologies’ include all the technologies covered under the SET Plan. Member States shall select one or more technologies from a list provided in the electronic version of the tabular format.</t>
    </r>
  </si>
  <si>
    <r>
      <t>(18)</t>
    </r>
    <r>
      <rPr>
        <sz val="10"/>
        <color theme="1"/>
        <rFont val="Times New Roman"/>
        <family val="1"/>
      </rPr>
      <t xml:space="preserve"> Member States shall report on the policies and measures or groups of policies and measures that contribute to dimension </t>
    </r>
    <r>
      <rPr>
        <b/>
        <sz val="10"/>
        <color theme="1"/>
        <rFont val="Times New Roman"/>
        <family val="1"/>
      </rPr>
      <t>Research, innovation and competitiveness</t>
    </r>
    <r>
      <rPr>
        <sz val="10"/>
        <color theme="1"/>
        <rFont val="Times New Roman"/>
        <family val="1"/>
      </rPr>
      <t>. Member States should include a description of which sectors are supported by this policy.</t>
    </r>
  </si>
  <si>
    <r>
      <rPr>
        <i/>
        <sz val="11"/>
        <color theme="1"/>
        <rFont val="Calibri"/>
        <family val="2"/>
        <scheme val="minor"/>
      </rPr>
      <t xml:space="preserve">Table 2 - Available results of ex-ante and ex-post assessments of the effects of </t>
    </r>
    <r>
      <rPr>
        <sz val="11"/>
        <color theme="1"/>
        <rFont val="Calibri"/>
        <family val="2"/>
        <scheme val="minor"/>
      </rPr>
      <t>individual or groups of policies and measures on renewable energy production(1)</t>
    </r>
  </si>
  <si>
    <t>Ex-post assessment</t>
  </si>
  <si>
    <t>Renewable energy production (ktoe/year)</t>
  </si>
  <si>
    <t>Explanation of the basis for the estimate</t>
  </si>
  <si>
    <r>
      <t xml:space="preserve">Year for which production applies </t>
    </r>
    <r>
      <rPr>
        <vertAlign val="superscript"/>
        <sz val="12"/>
        <color theme="1"/>
        <rFont val="Times New Roman"/>
        <family val="1"/>
      </rPr>
      <t>(2)</t>
    </r>
  </si>
  <si>
    <r>
      <t xml:space="preserve">Renewable energy production (ktoe/year) </t>
    </r>
    <r>
      <rPr>
        <vertAlign val="superscript"/>
        <sz val="12"/>
        <color theme="1"/>
        <rFont val="Times New Roman"/>
        <family val="1"/>
      </rPr>
      <t>(3)</t>
    </r>
  </si>
  <si>
    <t>Documentation / Source of estimation if available (provide a weblink of the report where the figure is referenced</t>
  </si>
  <si>
    <t>t + 5</t>
  </si>
  <si>
    <t>t + 10</t>
  </si>
  <si>
    <t>t + 15</t>
  </si>
  <si>
    <t>PAM 1</t>
  </si>
  <si>
    <t>PAM 2</t>
  </si>
  <si>
    <t>Notation: V = voluntary; t signifies the first future year ending with 0 or 5 immediately following the reporting year.</t>
  </si>
  <si>
    <r>
      <t xml:space="preserve">(1) Member States shall report on the policies and measures or groups of policies and measures that contribute to dimension </t>
    </r>
    <r>
      <rPr>
        <b/>
        <sz val="11"/>
        <color theme="1"/>
        <rFont val="Calibri"/>
        <family val="2"/>
        <scheme val="minor"/>
      </rPr>
      <t>Decarbonisation: Renewable energy</t>
    </r>
    <r>
      <rPr>
        <sz val="11"/>
        <color theme="1"/>
        <rFont val="Calibri"/>
        <family val="2"/>
        <scheme val="minor"/>
      </rPr>
      <t xml:space="preserve">. Member States shall report on all the policies and measures or groups of policies and measures for which such assessment is available. </t>
    </r>
  </si>
  <si>
    <t>(2) Member States may report ex-post assessments for more than one year, where available reporting shall focus on years ending with 0 or 5.</t>
  </si>
  <si>
    <t>(3) Ex-post evaluations include all evaluations based on results from parts of, or the whole implementation period.</t>
  </si>
  <si>
    <t>Table 3 - Available results of ex-ante and ex-post assessments of the effects of individual or groups of policies and measures on energy efficiency(1)</t>
  </si>
  <si>
    <t>Energy reductions (ktoe/year, final energy)</t>
  </si>
  <si>
    <r>
      <t xml:space="preserve">Year for which reduction applies </t>
    </r>
    <r>
      <rPr>
        <vertAlign val="superscript"/>
        <sz val="12"/>
        <color theme="1"/>
        <rFont val="Times New Roman"/>
        <family val="1"/>
      </rPr>
      <t>(2)</t>
    </r>
  </si>
  <si>
    <r>
      <t xml:space="preserve">Energy reductions (ktoe/year, final energy) </t>
    </r>
    <r>
      <rPr>
        <vertAlign val="superscript"/>
        <sz val="12"/>
        <color theme="1"/>
        <rFont val="Times New Roman"/>
        <family val="1"/>
      </rPr>
      <t>(3)</t>
    </r>
  </si>
  <si>
    <t>t +10</t>
  </si>
  <si>
    <r>
      <t xml:space="preserve">(1) Member States shall report on the policies and measures or groups of policies and measures that contribute to dimension </t>
    </r>
    <r>
      <rPr>
        <b/>
        <sz val="11"/>
        <color theme="1"/>
        <rFont val="Calibri"/>
        <family val="2"/>
        <scheme val="minor"/>
      </rPr>
      <t>Energy efficiency</t>
    </r>
    <r>
      <rPr>
        <sz val="11"/>
        <color theme="1"/>
        <rFont val="Calibri"/>
        <family val="2"/>
        <scheme val="minor"/>
      </rPr>
      <t xml:space="preserve">. Member States shall report on all the policies and measures or groups of policies and measures for which such assessment is available. </t>
    </r>
  </si>
  <si>
    <t>Table 4 - Available projected and realised costs and benefits of individual or groups of policies and measures on renewable energy production(1)</t>
  </si>
  <si>
    <t>Projected costs and benefits (ex-ante assessment)</t>
  </si>
  <si>
    <t>Realised costs and benefits (ex-post assessment)</t>
  </si>
  <si>
    <t>Gross cost in EUR per toe renewable energy production</t>
  </si>
  <si>
    <r>
      <t xml:space="preserve">Absolute benefits </t>
    </r>
    <r>
      <rPr>
        <vertAlign val="superscript"/>
        <sz val="9"/>
        <color theme="1"/>
        <rFont val="Times New Roman"/>
        <family val="1"/>
      </rPr>
      <t>(2)</t>
    </r>
    <r>
      <rPr>
        <sz val="9"/>
        <color theme="1"/>
        <rFont val="Times New Roman"/>
        <family val="1"/>
      </rPr>
      <t xml:space="preserve"> per year in EUR</t>
    </r>
  </si>
  <si>
    <r>
      <t xml:space="preserve">Benefits </t>
    </r>
    <r>
      <rPr>
        <vertAlign val="superscript"/>
        <sz val="9"/>
        <color theme="1"/>
        <rFont val="Times New Roman"/>
        <family val="1"/>
      </rPr>
      <t>(2)</t>
    </r>
    <r>
      <rPr>
        <sz val="9"/>
        <color theme="1"/>
        <rFont val="Times New Roman"/>
        <family val="1"/>
      </rPr>
      <t xml:space="preserve"> in EUR per toe renewable energy production</t>
    </r>
  </si>
  <si>
    <t>Net costs in EUR per toe renewable energy production</t>
  </si>
  <si>
    <r>
      <t xml:space="preserve">Description of cost estimates (basis for cost estimate, what type of costs are included in the estimate, methodology) </t>
    </r>
    <r>
      <rPr>
        <vertAlign val="superscript"/>
        <sz val="9"/>
        <color theme="1"/>
        <rFont val="Times New Roman"/>
        <family val="1"/>
      </rPr>
      <t>(3)</t>
    </r>
  </si>
  <si>
    <t>Documentation/source  (provide a weblink of the report where the is referenced from)</t>
  </si>
  <si>
    <t>Description of other benefits</t>
  </si>
  <si>
    <t>Absolute net costs per year in EUR</t>
  </si>
  <si>
    <r>
      <t xml:space="preserve">(1) Member States shall report on the policies and measures or groups of policies and measures that contribute to dimension </t>
    </r>
    <r>
      <rPr>
        <b/>
        <sz val="11"/>
        <color theme="1"/>
        <rFont val="Calibri"/>
        <family val="2"/>
        <scheme val="minor"/>
      </rPr>
      <t>Decarbonisation: Renewable energy</t>
    </r>
    <r>
      <rPr>
        <sz val="11"/>
        <color theme="1"/>
        <rFont val="Calibri"/>
        <family val="2"/>
        <scheme val="minor"/>
      </rPr>
      <t>. Member States shall report on all the policies and measures or groups of policies and measures for which such assessment is available.</t>
    </r>
  </si>
  <si>
    <t>(2) A benefit shall be indicated in the template as a negative value.</t>
  </si>
  <si>
    <t>(3) The description shall include the type of costs and benefits that have been taken into consideration, the stakeholders considered in the assessment of costs and benefits, the baseline against which costs and benefits are compared, and the methodology.</t>
  </si>
  <si>
    <t>Table 5 - Available projected and realised costs and benefits of individual or groups of policies and measures on energy efficiency(1)</t>
  </si>
  <si>
    <t>Gross cost in EUR per toe final energy reduction</t>
  </si>
  <si>
    <r>
      <t xml:space="preserve">Benefits </t>
    </r>
    <r>
      <rPr>
        <vertAlign val="superscript"/>
        <sz val="9"/>
        <color theme="1"/>
        <rFont val="Times New Roman"/>
        <family val="1"/>
      </rPr>
      <t>(2)</t>
    </r>
    <r>
      <rPr>
        <sz val="9"/>
        <color theme="1"/>
        <rFont val="Times New Roman"/>
        <family val="1"/>
      </rPr>
      <t xml:space="preserve"> in EUR per toe final energy reduction</t>
    </r>
  </si>
  <si>
    <t>Net costs in EUR per toe final energy reduction</t>
  </si>
  <si>
    <r>
      <t xml:space="preserve">(1) Member States shall report on the policies and measures or groups of policies and measures that contribute to dimension </t>
    </r>
    <r>
      <rPr>
        <b/>
        <sz val="11"/>
        <color theme="1"/>
        <rFont val="Calibri"/>
        <family val="2"/>
        <scheme val="minor"/>
      </rPr>
      <t>Energy efficiency</t>
    </r>
    <r>
      <rPr>
        <sz val="11"/>
        <color theme="1"/>
        <rFont val="Calibri"/>
        <family val="2"/>
        <scheme val="minor"/>
      </rPr>
      <t>. Member States shall report on all the policies and measures or groups of policies and measures for which such assessment is available.</t>
    </r>
  </si>
  <si>
    <t>(2) A benefit shall be indicated in the template as a negative cost.</t>
  </si>
  <si>
    <t>Table 1 - Impacts on air quality and emissions to air (1)</t>
  </si>
  <si>
    <r>
      <t xml:space="preserve">PaM number(s) the reporting concerns </t>
    </r>
    <r>
      <rPr>
        <vertAlign val="superscript"/>
        <sz val="12"/>
        <color theme="1"/>
        <rFont val="Times New Roman"/>
        <family val="1"/>
      </rPr>
      <t>(2)</t>
    </r>
  </si>
  <si>
    <r>
      <t xml:space="preserve">Reference year </t>
    </r>
    <r>
      <rPr>
        <vertAlign val="superscript"/>
        <sz val="12"/>
        <color rgb="FFFFFFFF"/>
        <rFont val="Times New Roman"/>
        <family val="1"/>
      </rPr>
      <t>(3)</t>
    </r>
  </si>
  <si>
    <r>
      <t xml:space="preserve">Affected pollutant(s) </t>
    </r>
    <r>
      <rPr>
        <vertAlign val="superscript"/>
        <sz val="12"/>
        <color theme="1"/>
        <rFont val="Times New Roman"/>
        <family val="1"/>
      </rPr>
      <t>(4)</t>
    </r>
  </si>
  <si>
    <r>
      <t xml:space="preserve">Quantified expected emission impacts </t>
    </r>
    <r>
      <rPr>
        <vertAlign val="superscript"/>
        <sz val="12"/>
        <color theme="1"/>
        <rFont val="Times New Roman"/>
        <family val="1"/>
      </rPr>
      <t>(5)</t>
    </r>
    <r>
      <rPr>
        <sz val="12"/>
        <color theme="1"/>
        <rFont val="Times New Roman"/>
        <family val="1"/>
      </rPr>
      <t xml:space="preserve">  (kt/yr)</t>
    </r>
  </si>
  <si>
    <r>
      <t xml:space="preserve">Qualitative assessment of expected emission impacts </t>
    </r>
    <r>
      <rPr>
        <vertAlign val="superscript"/>
        <sz val="12"/>
        <color theme="1"/>
        <rFont val="Times New Roman"/>
        <family val="1"/>
      </rPr>
      <t>(6)</t>
    </r>
  </si>
  <si>
    <r>
      <t xml:space="preserve">Details of the methodologies used for analysis </t>
    </r>
    <r>
      <rPr>
        <vertAlign val="superscript"/>
        <sz val="12"/>
        <color theme="1"/>
        <rFont val="Times New Roman"/>
        <family val="1"/>
      </rPr>
      <t>(7)</t>
    </r>
  </si>
  <si>
    <t xml:space="preserve"> Qualitative description of uncertainties (where available)</t>
  </si>
  <si>
    <t>Documentation/ Source of methodologies</t>
  </si>
  <si>
    <t>t+15</t>
  </si>
  <si>
    <t>t+20</t>
  </si>
  <si>
    <t>t+25</t>
  </si>
  <si>
    <t>Slettes i EU-rapporteringen 15. marts 2025</t>
  </si>
  <si>
    <t>V/M</t>
  </si>
  <si>
    <t>NOx, CO, NMVOC, SOx, PM2.5, BC</t>
  </si>
  <si>
    <t xml:space="preserve">Taxes on the use of fossil fuels will reduce consumption, which will reduce emissions of both greenhouse gases and air pollutants from combustion. </t>
  </si>
  <si>
    <t xml:space="preserve">Taxes on the use of fossil fuels will reduce consumption, which will reduce emissions of both greenhouse gases and air pollutants from combustion.  </t>
  </si>
  <si>
    <t xml:space="preserve">Taxes on the use of electricity will indirectly reduce consumption of fossil fuels and thereby reduce emissions of both greenhouse gases and air pollutants from combustion.  </t>
  </si>
  <si>
    <t xml:space="preserve">Taxes on CO2 provide an incentive to reduce the use of fossil fuels. This will reduce emissions of both greenhouse gases and air pollutants from combustion.  </t>
  </si>
  <si>
    <t xml:space="preserve">Taxes on the sale of new vehicles contribute to reducing the size of the car fleet in Denmark - which indirectly contributes to reducing emissions of both greenhouse gases and air pollutants from combustion.  </t>
  </si>
  <si>
    <t>CFCs</t>
  </si>
  <si>
    <t xml:space="preserve">The law on taxes on the greenhouse gases HFCs, PFCs and SF6 include taxes on CFCs, which will reduce consumption and emissions of the air polluting and ozone depleating CFCs.  </t>
  </si>
  <si>
    <t xml:space="preserve">The tax policy adopted to promote the use of electric cars instead of cars using fossil fuels will reduce the consumption of fossil fuels, which will reduce emissions of both greenhouse gases and air pollutants from combustion.  </t>
  </si>
  <si>
    <t xml:space="preserve">The law on taxes on the greenhouse gases HFCs, PFCs and SF6 include taxes on CFCs, which will reduce consumption and emissions of the air polluting and ozone depleating CFCs. This effect will increase when the tax is increased.  </t>
  </si>
  <si>
    <t xml:space="preserve">Road taxes for heavy duty vehicles will indirectly reduce the consumption of fossil fuels, which will reduce emissions of both greenhouse gases and air pollutants from combustion.  </t>
  </si>
  <si>
    <t xml:space="preserve">The green tax reform will promote the use of renewable energy for heating. With the reduced consumption of fossil fuels, emissions of both greenhouse gases and air pollutants from combustion will also be reduced.  </t>
  </si>
  <si>
    <t>Taxes on the use of fossil fuels will reduce consumption, which will reduce emissions of both greenhouse gases and air pollutants from combustion. This effect will increase when the tax is increased.</t>
  </si>
  <si>
    <t xml:space="preserve">The caping and trading of CO2 emission allowences provides an incentive to reduce the use of fossil fuels. This will reduce emissions of both greenhouse gases and air pollutants from combustion.  </t>
  </si>
  <si>
    <t xml:space="preserve">Measures implemented to promote the use of biomass for production of heat and electricity will primarily replace fossil fuel based CO2 emissions with biogenic CO2 emissions. The emission of air pollutants will not be reduced - on the contrary emissions of particulate matter could increase depending on the technology used. </t>
  </si>
  <si>
    <t xml:space="preserve">Promotion of the use of renewable energy for production of electricity and heat will reduce consumption of fossil fuels. This will reduce emissions of both greenhouse gases and air pollutants from combustion.  </t>
  </si>
  <si>
    <t>NOx, CO, NMVOC, SOx, PM2.5, BC, dioxine</t>
  </si>
  <si>
    <t>Less incineration and more recycling of waste will reduce emissions of both greenhouse gases and air pollutants from waste incineration plants.</t>
  </si>
  <si>
    <t xml:space="preserve">Ending oil and gas exploitation in Denmark will bring emissions of both greenhouse gases and air pollutants from these off-shore activities to zero.  </t>
  </si>
  <si>
    <t xml:space="preserve">Promotion of the use of renewable energy for production of district heating will reduce consumption of fossil fuels. This will reduce emissions of both greenhouse gases and air pollutants from combustion.  </t>
  </si>
  <si>
    <t>Energy saving requirements and incentives will reduce energy consumption - and - if based of fossil fuels - also emissions of both greenhouse gases and air pollutants.</t>
  </si>
  <si>
    <t>130: Grøn genforsikrings facilitet i EKF - nu Danmarks Eksport- og Investeringsfond (ny) [EM PAM A]</t>
  </si>
  <si>
    <t>Tilskudsordning relateret til CO2-intensive virksomheder. Ordningen vil delvist støtte investeringsomkostninger i projekter, der vil føre til et fald i CO2-udledningen</t>
  </si>
  <si>
    <t xml:space="preserve">Konkurrencedygtig tilskudsordning relateret til CO2-intensive virksomheder. Ordningen vil støtte virksomheder, der oplever øgede driftsomkostninger på grund af dekarboniseringskrav </t>
  </si>
  <si>
    <t>Policies and measures reducing greenhouse gas emissions in the transport sector will in most cases also reduce emissions of air pollutants.</t>
  </si>
  <si>
    <t xml:space="preserve">Plan og midler (ca. 100 mio. euro) til etablering af 25 ladeparker til tunge køretøjer, jf. pkt. aftale om IP35 
</t>
  </si>
  <si>
    <t>Policies and measures reducing greenhouse gas emissions in the building sector will in most cases also reduce emissions of air pollutants.</t>
  </si>
  <si>
    <t>Tilskud til individuelle varmepumper ved skrotning af olie-, gas- eller træpillefyr</t>
  </si>
  <si>
    <t>NH3</t>
  </si>
  <si>
    <t>Policies and measures reducing nitrous oxide emissions in the agricultural sector will in many cases also reduce emissions of the air pollutant ammonia.</t>
  </si>
  <si>
    <t>Ban on burning of crop residues will also reduce emissions of airpollutants - ecpecially particulate matter.</t>
  </si>
  <si>
    <t>Incentives to reduce the amount of waste generated and promote recycling will in the end also reduce emissions of air pollutants related to incineration of waste.</t>
  </si>
  <si>
    <t>Policies and measures reducing greenhouse gas emissions from the use of fossil fuel will in most cases also reduce emissions of air pollutants.</t>
  </si>
  <si>
    <r>
      <t>Notation: t signifies the first future year ending with 0 or 5 immediately following the reporting year; M = mandatory; M</t>
    </r>
    <r>
      <rPr>
        <vertAlign val="subscript"/>
        <sz val="10"/>
        <color theme="1"/>
        <rFont val="Times New Roman"/>
        <family val="1"/>
      </rPr>
      <t>iav</t>
    </r>
    <r>
      <rPr>
        <sz val="10"/>
        <color theme="1"/>
        <rFont val="Times New Roman"/>
        <family val="1"/>
      </rPr>
      <t xml:space="preserve"> = mandatory if available; V = voluntary. </t>
    </r>
  </si>
  <si>
    <r>
      <t>(1)</t>
    </r>
    <r>
      <rPr>
        <sz val="10"/>
        <color theme="1"/>
        <rFont val="Times New Roman"/>
        <family val="1"/>
      </rPr>
      <t xml:space="preserve"> Member States shall report on the quantification of the impact of the policies and measures, or groups of policies and measures, as far as possible. </t>
    </r>
  </si>
  <si>
    <r>
      <t>(2)</t>
    </r>
    <r>
      <rPr>
        <sz val="10"/>
        <color theme="1"/>
        <rFont val="Times New Roman"/>
        <family val="1"/>
      </rPr>
      <t xml:space="preserve"> Member States to list all PaM numbers the reporting concerns. Separate rows should be used for reporting on different PaMs or groups of PaMs.</t>
    </r>
  </si>
  <si>
    <r>
      <t xml:space="preserve">(3) </t>
    </r>
    <r>
      <rPr>
        <sz val="10"/>
        <color theme="1"/>
        <rFont val="Times New Roman"/>
        <family val="1"/>
      </rPr>
      <t>Reference year is the base year used to project emissions.</t>
    </r>
  </si>
  <si>
    <r>
      <t>(4)</t>
    </r>
    <r>
      <rPr>
        <sz val="10"/>
        <color theme="1"/>
        <rFont val="Times New Roman"/>
        <family val="1"/>
      </rPr>
      <t xml:space="preserve"> Member States to select from the following pollutants (additional pollutants may be added and specified under ‘other’): SO2, NOx, NMVOC, NH3, PM2,5, other.</t>
    </r>
  </si>
  <si>
    <r>
      <t xml:space="preserve">(5) </t>
    </r>
    <r>
      <rPr>
        <sz val="10"/>
        <color theme="1"/>
        <rFont val="Times New Roman"/>
        <family val="1"/>
      </rPr>
      <t xml:space="preserve">Member States shall report expected </t>
    </r>
    <r>
      <rPr>
        <u/>
        <sz val="10"/>
        <color theme="1"/>
        <rFont val="Times New Roman"/>
        <family val="1"/>
      </rPr>
      <t>increases</t>
    </r>
    <r>
      <rPr>
        <sz val="10"/>
        <color theme="1"/>
        <rFont val="Times New Roman"/>
        <family val="1"/>
      </rPr>
      <t xml:space="preserve"> in emissions as </t>
    </r>
    <r>
      <rPr>
        <u/>
        <sz val="10"/>
        <color theme="1"/>
        <rFont val="Times New Roman"/>
        <family val="1"/>
      </rPr>
      <t>positive</t>
    </r>
    <r>
      <rPr>
        <sz val="10"/>
        <color theme="1"/>
        <rFont val="Times New Roman"/>
        <family val="1"/>
      </rPr>
      <t xml:space="preserve"> numbers or ranges, whereas expected </t>
    </r>
    <r>
      <rPr>
        <u/>
        <sz val="10"/>
        <color theme="1"/>
        <rFont val="Times New Roman"/>
        <family val="1"/>
      </rPr>
      <t>reductions</t>
    </r>
    <r>
      <rPr>
        <sz val="10"/>
        <color theme="1"/>
        <rFont val="Times New Roman"/>
        <family val="1"/>
      </rPr>
      <t xml:space="preserve"> in emissions are shown as </t>
    </r>
    <r>
      <rPr>
        <u/>
        <sz val="10"/>
        <color theme="1"/>
        <rFont val="Times New Roman"/>
        <family val="1"/>
      </rPr>
      <t>negative</t>
    </r>
    <r>
      <rPr>
        <sz val="10"/>
        <color theme="1"/>
        <rFont val="Times New Roman"/>
        <family val="1"/>
      </rPr>
      <t xml:space="preserve"> numbers or ranges.</t>
    </r>
  </si>
  <si>
    <r>
      <t xml:space="preserve">(6) </t>
    </r>
    <r>
      <rPr>
        <sz val="10"/>
        <color theme="1"/>
        <rFont val="Times New Roman"/>
        <family val="1"/>
      </rPr>
      <t>In case no quantified impacts are available, a qualitative assessment is mandatory (M). If impacts are quantified, the qualitative assessment is voluntary (V).</t>
    </r>
  </si>
  <si>
    <r>
      <t xml:space="preserve">(7) </t>
    </r>
    <r>
      <rPr>
        <sz val="10"/>
        <color theme="1"/>
        <rFont val="Times New Roman"/>
        <family val="1"/>
      </rPr>
      <t>The description shall include information on the methodology, such as models used,  the baseline against which impacts are compared and underlying data.</t>
    </r>
  </si>
  <si>
    <t>Fra den misforståede NECPR-rapportering i marts 2023: Her blev 4 luftforurenings-tiltag rapporteret med deres forventede effekt på udledningen af visse luftforurenende stoffer og på antallet af skrottede dieselbiler og brændeovne.
Rapporteringskravet går på at man for alle klimatiltag angiver - kvantitativt hvis muligt - ellers kvalitativt.  Hvis kvantitative estimater ikke kan rapporteres er det obligatorisk at anføre en kvalitativ vurdering. Det sidste er så gældende for alle de rapporterede klimatiltag.</t>
  </si>
  <si>
    <t>Up-dated low emission zones for diesel cars, vans, lorries, busses and trucks.</t>
  </si>
  <si>
    <t>NOx, PM2,5</t>
  </si>
  <si>
    <t>NOx: -2,69 PM2,5: -0,16</t>
  </si>
  <si>
    <t>Scrapping scheme for old diesel vehicles</t>
  </si>
  <si>
    <t>CO2, NOx, PM2,5</t>
  </si>
  <si>
    <t>Approx. 55.000 old dielsel cars had been scrapped.</t>
  </si>
  <si>
    <t>Replacement of old wood burning stoves upon transfer of ownership of private homes</t>
  </si>
  <si>
    <t>PM2,5, CO, BC, dioxin</t>
  </si>
  <si>
    <t>PM2,5: -0,54</t>
  </si>
  <si>
    <t>Scrapping scheme for old wood burning stoves</t>
  </si>
  <si>
    <t>Approx. 40.000 old stoves have been scrapped or replaced.</t>
  </si>
  <si>
    <t xml:space="preserve">1. Kapitlet (2.4.2 (I)) i den danske NECP nævner ni danske PCI projekter og to ikke-danske projekter, hvor Danmark er indirekte involveret.  
- Ud over de nævnte PCI-projekter kan der tilføjes et projekt, hvor Danmark er indirekte involveret: Baltic Sea Hydrogen Collector.
- Projektet NSWPH er siden sidste opdatering afsluttet og har bidraget til at opbygge viden om energiøer i Nordsøen.  
- Desuden kan der tilføjes, at projektet Green Hydrogen Hub Denmark handler primært om el-lagring (og sekundært om brint).
- I november 2024 har Energinet genansøgt om PCI-status for TritonLink, Energiø Bornholm, DK Hydrogen Pipeline West og Danish Hydrogen Storage; samt søgt om PCI-status for Konti-Skan og et Smart Gas-projekt om biogas. 
2. Kapitlet beskriver desuden Viking Link og Vestkystforbindelsen, samt Energiø Bornholm og Energiø Nordsøen.  
- Vestkystforbindelsen mellem Endrup og Klixbüll forventes idriftsat i 2026.
- Energiø Bornholm har i januar 2025 fået bekræftelse på tildeling af CEF-midler til anlægsarbejde, samtidig er arbejdet med energiøen udskudt til efter tysk valg.
- Arbejdet med Energiø Nordsø er udskudt, men PCI-projektet TritonLink er fortsat et projekt af fælles interesse og forbindelsen fra Energiøen Nordsøen til Tyskland er meldt til TYNDP24.
3. Med hensyn til NECP-målene anses både afsluttede og aktuelle PCI-projekterne fortsat at have en positiv effekt på hinanden og på danske mål, den grønne omstilling, markedsintegration og forsyningssikkerheden.
</t>
  </si>
  <si>
    <t>Table 1:</t>
  </si>
  <si>
    <t>Sectoral (electricity, heating and cooling, and transport) and overall shares of energy from renewable sources (1)</t>
  </si>
  <si>
    <t>Reporting Year (X)</t>
  </si>
  <si>
    <t>Reporting element </t>
  </si>
  <si>
    <t>Specification </t>
  </si>
  <si>
    <t>Unit </t>
  </si>
  <si>
    <t>Year </t>
  </si>
  <si>
    <t>X-3 </t>
  </si>
  <si>
    <t>X-2 </t>
  </si>
  <si>
    <t>Gross final consumption of energy from renewable sources</t>
  </si>
  <si>
    <t>ktoe </t>
  </si>
  <si>
    <t>Gross final consumption of energy with aviation adjustment </t>
  </si>
  <si>
    <t>M  </t>
  </si>
  <si>
    <t>Overall RES share </t>
  </si>
  <si>
    <t>% </t>
  </si>
  <si>
    <t>Renewable electricity generation (with normalisation) </t>
  </si>
  <si>
    <t>GWh </t>
  </si>
  <si>
    <t>Total Gross Electricity Consumption </t>
  </si>
  <si>
    <t>RES-E generation share </t>
  </si>
  <si>
    <t>RES-T numerator with multipliers </t>
  </si>
  <si>
    <t>RES-T denominator with multipliers </t>
  </si>
  <si>
    <t>RES-T consumption share  </t>
  </si>
  <si>
    <t>RES-H&amp;C numerator </t>
  </si>
  <si>
    <t>RES-H&amp;C denominator </t>
  </si>
  <si>
    <t>- Of which waste heat and cold utilised through district heating/cooling networks</t>
  </si>
  <si>
    <t>RES -H&amp;C share </t>
  </si>
  <si>
    <t xml:space="preserve">RES-H&amp;C share with waste heat and cold </t>
  </si>
  <si>
    <t>Energy from renewable sources and from waste heat and cold used in district heating and cooling</t>
  </si>
  <si>
    <t>Energy from all sources used for district heating and cooling</t>
  </si>
  <si>
    <t>Share of energy from renewable sources and from waste heat and cold in district heating and cooling</t>
  </si>
  <si>
    <t>Statistical transfers / Joint projects /joint support schemes – total amount to be added </t>
  </si>
  <si>
    <t>Statistical transfers / Joint projects /joint support schemes – total amount to be added – total amount to be deducted </t>
  </si>
  <si>
    <t>Indigenous renewable hydrogen production</t>
  </si>
  <si>
    <t>N/Av</t>
  </si>
  <si>
    <t>Indigenous biogas production</t>
  </si>
  <si>
    <t>In case one or more of the RES shares in X-3 or X-2 have fallen below the national trajectory as reported in the integrated national energy and climate plan, or the baseline share of 2020, explain the reasons for this development and information on additional measures that are planned in order to cover the gap compared to the national reference point.</t>
  </si>
  <si>
    <t>Miap </t>
  </si>
  <si>
    <t>Not applicable. Denmark has not fallen below the national trajectory.</t>
  </si>
  <si>
    <t>Please provide information on whether the MS intends to use waste heat and waste cold for the purposes of fulfilling the H&amp;C target (Article 23) and DH&amp;C targets (Article 24) of REDII (pursuant to Article 23(1) of REDII) and accordingly whether the MS plans to apply target 1.1 ppt (pure RES) or 1.3 (RES + waste heat/cold).</t>
  </si>
  <si>
    <t xml:space="preserve">Due to the high share of renewables (RES) in the heating and cooling sector in Denmark (over 60%) by 2025 and the high share of efficient heating and cooling (over 90%), Denmark expects to be exempted from the targets ind article 23 and article 24 of REDII. However, Denmark are expecting to integrate waste heat and cold in the calculation of 
RES H/C. 
</t>
  </si>
  <si>
    <t>In case the average annual increase is lower than the H&amp;C target in Article 23 of REDII, please state the achieved level and provide reasons, including of choice of measures (pursuant to the second and third sub-paragraphs of Article 23(2) of REDII)</t>
  </si>
  <si>
    <t>Not relevant</t>
  </si>
  <si>
    <t>Notation: X = reporting year; M = mandatory; Miap = mandatory if applicable; V = voluntary</t>
  </si>
  <si>
    <t>(1) All calculation provisions set out in Directive 2009/28/EC are applied to the total numerator and the total denominator</t>
  </si>
  <si>
    <t>Notation keys can be reported if values (numbers) are not reportable. These include "NA" (not applicable), "NAv" (not available). Only one notation key can be reported and it must be instead of an otherwise value.</t>
  </si>
  <si>
    <t>Table 2:</t>
  </si>
  <si>
    <r>
      <t>Total installed capacity from each renewable energy techn</t>
    </r>
    <r>
      <rPr>
        <b/>
        <sz val="12"/>
        <color theme="0"/>
        <rFont val="Calibri"/>
        <family val="2"/>
        <scheme val="minor"/>
      </rPr>
      <t>ology</t>
    </r>
    <r>
      <rPr>
        <b/>
        <i/>
        <vertAlign val="superscript"/>
        <sz val="12"/>
        <color theme="0"/>
        <rFont val="Calibri"/>
        <family val="2"/>
        <scheme val="minor"/>
      </rPr>
      <t>(1)</t>
    </r>
  </si>
  <si>
    <t>Renewable energy technology </t>
  </si>
  <si>
    <t>Hydro </t>
  </si>
  <si>
    <t>MW </t>
  </si>
  <si>
    <t>   Of which pure hydro power with no pumping </t>
  </si>
  <si>
    <t>   Of which mixed hydro power </t>
  </si>
  <si>
    <t>   Of which pumped hydro power </t>
  </si>
  <si>
    <t>Geothermal </t>
  </si>
  <si>
    <t>Solar </t>
  </si>
  <si>
    <t>Of which photovoltaic </t>
  </si>
  <si>
    <t>     Of which photovoltaic &lt; 30 kW </t>
  </si>
  <si>
    <t>MW  </t>
  </si>
  <si>
    <t>           Of which rooftop </t>
  </si>
  <si>
    <t>           Of which off grid </t>
  </si>
  <si>
    <t>     Of which photovoltaic 30 kW - 1000 kW </t>
  </si>
  <si>
    <t>     Of which photovoltaic ≥ 1 MW </t>
  </si>
  <si>
    <t>Of which concentrated solar power </t>
  </si>
  <si>
    <t>Tide, wave, ocean </t>
  </si>
  <si>
    <t>Wind </t>
  </si>
  <si>
    <t>   Of which onshore </t>
  </si>
  <si>
    <t>   Of which offshore </t>
  </si>
  <si>
    <r>
      <t xml:space="preserve">Biomass </t>
    </r>
    <r>
      <rPr>
        <vertAlign val="superscript"/>
        <sz val="10"/>
        <color rgb="FF004B7F"/>
        <rFont val="Calibri"/>
        <family val="2"/>
        <scheme val="minor"/>
      </rPr>
      <t>(2)</t>
    </r>
    <r>
      <rPr>
        <sz val="10"/>
        <color rgb="FF004B7F"/>
        <rFont val="Calibri"/>
        <family val="2"/>
        <scheme val="minor"/>
      </rPr>
      <t xml:space="preserve"> </t>
    </r>
    <r>
      <rPr>
        <vertAlign val="superscript"/>
        <sz val="10"/>
        <color rgb="FF004B7F"/>
        <rFont val="Calibri"/>
        <family val="2"/>
        <scheme val="minor"/>
      </rPr>
      <t>(3)</t>
    </r>
    <r>
      <rPr>
        <sz val="10"/>
        <color rgb="FF004B7F"/>
        <rFont val="Calibri"/>
        <family val="2"/>
        <scheme val="minor"/>
      </rPr>
      <t> </t>
    </r>
  </si>
  <si>
    <r>
      <t xml:space="preserve">   Of which solid biomass fuels </t>
    </r>
    <r>
      <rPr>
        <vertAlign val="superscript"/>
        <sz val="10"/>
        <color rgb="FF004B7F"/>
        <rFont val="Calibri"/>
        <family val="2"/>
        <scheme val="minor"/>
      </rPr>
      <t>(4)</t>
    </r>
    <r>
      <rPr>
        <sz val="10"/>
        <color rgb="FF004B7F"/>
        <rFont val="Calibri"/>
        <family val="2"/>
        <scheme val="minor"/>
      </rPr>
      <t> </t>
    </r>
  </si>
  <si>
    <t>   Of which bioliquids </t>
  </si>
  <si>
    <r>
      <t xml:space="preserve">   Of which gaseous biomass fuels </t>
    </r>
    <r>
      <rPr>
        <vertAlign val="superscript"/>
        <sz val="10"/>
        <color rgb="FF004B7F"/>
        <rFont val="Calibri"/>
        <family val="2"/>
        <scheme val="minor"/>
      </rPr>
      <t>(4)</t>
    </r>
    <r>
      <rPr>
        <sz val="10"/>
        <color rgb="FF004B7F"/>
        <rFont val="Calibri"/>
        <family val="2"/>
        <scheme val="minor"/>
      </rPr>
      <t> </t>
    </r>
  </si>
  <si>
    <t>Solar collectors surface </t>
  </si>
  <si>
    <r>
      <t>1000 m</t>
    </r>
    <r>
      <rPr>
        <vertAlign val="superscript"/>
        <sz val="10"/>
        <color rgb="FF004B7F"/>
        <rFont val="Calibri"/>
        <family val="2"/>
        <scheme val="minor"/>
      </rPr>
      <t>2</t>
    </r>
    <r>
      <rPr>
        <sz val="10"/>
        <color rgb="FF004B7F"/>
        <rFont val="Calibri"/>
        <family val="2"/>
        <scheme val="minor"/>
      </rPr>
      <t> </t>
    </r>
  </si>
  <si>
    <t>Liquid biofuels plants capacity </t>
  </si>
  <si>
    <t>1000 tonnes </t>
  </si>
  <si>
    <t xml:space="preserve">   Of which biogasoline </t>
  </si>
  <si>
    <t xml:space="preserve">   Of which biodiesels </t>
  </si>
  <si>
    <t xml:space="preserve">   Of which bio jet kerosene </t>
  </si>
  <si>
    <t xml:space="preserve">   Of which other liquid biofuels </t>
  </si>
  <si>
    <t>Relevant information, in case the evolution of installed capacity has an impact on the overall and sectoral trajectories for renewable energy from 2021 to 2030.</t>
  </si>
  <si>
    <t>The Danish tender for minimum 3GW offshore wind in the North Sea had deadline for tender submissions in December 2024, but no bids were received. The tenders for minimum 3 GW offshore wind farms in the Inner Danish Waters with deadline for tender submissions in April 2025 was annulled on the 31st of January 2025. The above mentioned farms all had Commercial Operation Date (COD) in 2030. The Danish government have started preparations regarding a possible re-tender.
Two offshore wind farms, Jammerland Bugt and Lillebælt Syd, have received permits for establishment. The developers of both wind farms expect to reach operation in 2029.</t>
  </si>
  <si>
    <t>Notation: X = reporting year; M = mandatory</t>
  </si>
  <si>
    <t>(1) Categories to be reported in this table are based on the annual energy questionnaires on Renewables and Wastes from Eurostat, according to Regulation (EC) No 1099/2008 on energy statistics.</t>
  </si>
  <si>
    <t>(2) As defined in Directive (EU) 2018/2001: ‘biomass’ means the biodegradable fraction of products, waste and residues from biological origin from agriculture, including vegetal and animal substances, from forestry and related industries, including fisheries and aquaculture, as well as the biodegradable fraction of waste, including industrial and municipal waste of biological origin.</t>
  </si>
  <si>
    <t xml:space="preserve">(3) In case of blended solid or gaseous biomass fuels or bioliquids only the capacity corresponding to the bio part should be taken into account. If no capacity data available then provide an estimate based on inputs, efficiencies, generation and full load hours of both fossil and RE fuels. </t>
  </si>
  <si>
    <t>(4) As defined in Directive (EU) 2018/2001 Article 2 Definitions (27) ‘biomass fuels’ means gaseous and solid fuels produced from biomass.</t>
  </si>
  <si>
    <t>Table 3:</t>
  </si>
  <si>
    <t>Total actual contribution (gross electricity generation) from each renewable energy technology in electricity</t>
  </si>
  <si>
    <t>Renewable energy technology</t>
  </si>
  <si>
    <t xml:space="preserve">X -3 </t>
  </si>
  <si>
    <t>X -2</t>
  </si>
  <si>
    <t>Normalised hydro generation </t>
  </si>
  <si>
    <t xml:space="preserve">   Of which normalised pure hydro power with no pumping</t>
  </si>
  <si>
    <t xml:space="preserve">   Of which normalised mixed hydro power (only no pumping part)</t>
  </si>
  <si>
    <t>Normalised wind generation </t>
  </si>
  <si>
    <t xml:space="preserve">   Of which normalised on-shore wind generation</t>
  </si>
  <si>
    <t xml:space="preserve">   Of which normalised off-shore wind generation</t>
  </si>
  <si>
    <r>
      <t xml:space="preserve">From pure bioliquids, </t>
    </r>
    <r>
      <rPr>
        <b/>
        <sz val="10"/>
        <color rgb="FF004B7F"/>
        <rFont val="Calibri"/>
        <family val="2"/>
        <scheme val="minor"/>
      </rPr>
      <t>compliant</t>
    </r>
    <r>
      <rPr>
        <sz val="10"/>
        <color rgb="FF004B7F"/>
        <rFont val="Calibri"/>
        <family val="2"/>
        <scheme val="minor"/>
      </rPr>
      <t xml:space="preserve"> + </t>
    </r>
    <r>
      <rPr>
        <b/>
        <sz val="10"/>
        <color rgb="FF004B7F"/>
        <rFont val="Calibri"/>
        <family val="2"/>
        <scheme val="minor"/>
      </rPr>
      <t>non-compliant</t>
    </r>
    <r>
      <rPr>
        <sz val="10"/>
        <color rgb="FF004B7F"/>
        <rFont val="Calibri"/>
        <family val="2"/>
        <scheme val="minor"/>
      </rPr>
      <t> </t>
    </r>
  </si>
  <si>
    <r>
      <t xml:space="preserve">   of which from </t>
    </r>
    <r>
      <rPr>
        <b/>
        <sz val="10"/>
        <color rgb="FF004B7F"/>
        <rFont val="Calibri"/>
        <family val="2"/>
        <scheme val="minor"/>
      </rPr>
      <t>compliant pure (</t>
    </r>
    <r>
      <rPr>
        <sz val="10"/>
        <color rgb="FF004B7F"/>
        <rFont val="Calibri"/>
        <family val="2"/>
        <scheme val="minor"/>
      </rPr>
      <t>non-blended)</t>
    </r>
    <r>
      <rPr>
        <b/>
        <sz val="10"/>
        <color rgb="FF004B7F"/>
        <rFont val="Calibri"/>
        <family val="2"/>
        <scheme val="minor"/>
      </rPr>
      <t xml:space="preserve"> </t>
    </r>
    <r>
      <rPr>
        <sz val="10"/>
        <color rgb="FF004B7F"/>
        <rFont val="Calibri"/>
        <family val="2"/>
        <scheme val="minor"/>
      </rPr>
      <t>bioliquids </t>
    </r>
  </si>
  <si>
    <t xml:space="preserve">      of which not from food and feed crops</t>
  </si>
  <si>
    <t xml:space="preserve">      of which from food and feed crops</t>
  </si>
  <si>
    <t xml:space="preserve">         of which from NON high-ILUC risk </t>
  </si>
  <si>
    <r>
      <t xml:space="preserve">From </t>
    </r>
    <r>
      <rPr>
        <b/>
        <sz val="10"/>
        <color rgb="FF004B7F"/>
        <rFont val="Calibri"/>
        <family val="2"/>
        <scheme val="minor"/>
      </rPr>
      <t>compliant</t>
    </r>
    <r>
      <rPr>
        <sz val="10"/>
        <color rgb="FF004B7F"/>
        <rFont val="Calibri"/>
        <family val="2"/>
        <scheme val="minor"/>
      </rPr>
      <t xml:space="preserve"> blended bioliquids, only bio part </t>
    </r>
  </si>
  <si>
    <t xml:space="preserve">   of which not from food and feed crops</t>
  </si>
  <si>
    <t xml:space="preserve">   of which from food and feed crops</t>
  </si>
  <si>
    <t xml:space="preserve">      of which from NON high-ILUC risk </t>
  </si>
  <si>
    <t>From biogas blended in the grid </t>
  </si>
  <si>
    <t xml:space="preserve">   Of which compliant </t>
  </si>
  <si>
    <t>From biogas accounted towards electricity based on certificates </t>
  </si>
  <si>
    <t>Solar photovoltaic </t>
  </si>
  <si>
    <t xml:space="preserve">   Of which photovoltaic &lt; 30 kW </t>
  </si>
  <si>
    <t xml:space="preserve">      Of which rooftop </t>
  </si>
  <si>
    <t xml:space="preserve">      Of which off grid </t>
  </si>
  <si>
    <t xml:space="preserve">   Of which photovoltaic 30 kW - 1000 kW </t>
  </si>
  <si>
    <t xml:space="preserve">   Of which photovoltaic ≥ 1 MW </t>
  </si>
  <si>
    <t>Solar thermal </t>
  </si>
  <si>
    <t>Tide, wave and ocean </t>
  </si>
  <si>
    <t>Municipal waste (renewable) </t>
  </si>
  <si>
    <t>Solid biofuels </t>
  </si>
  <si>
    <t>From pure biogas </t>
  </si>
  <si>
    <t>Relevant information, in case the evolution of gross electricity generation has an impact on the overall and sectoral trajectories for renewable energy from 2021 to 2030.</t>
  </si>
  <si>
    <t>Table 4:</t>
  </si>
  <si>
    <r>
      <t>Total actual contribution (gross final energy consumption) from each renewable energy technology in heating and cooling</t>
    </r>
    <r>
      <rPr>
        <b/>
        <vertAlign val="superscript"/>
        <sz val="12"/>
        <color theme="0"/>
        <rFont val="Calibri"/>
        <family val="2"/>
        <scheme val="minor"/>
      </rPr>
      <t>(1)</t>
    </r>
  </si>
  <si>
    <t>Final Energy Consumption of renewable sources and fuels in Industry and Other Sectors (households, commercial and public services, agriculture and forestry, fishing and not elsewhere specified) excluding transport</t>
  </si>
  <si>
    <t>Charcoal </t>
  </si>
  <si>
    <t>Pure biogas </t>
  </si>
  <si>
    <t>Biogas blended in the grid </t>
  </si>
  <si>
    <t>Biogas accounted towards FEC in industry and other sectors based on certificates </t>
  </si>
  <si>
    <t>Geothermal (excluding geothermal heat pumps)</t>
  </si>
  <si>
    <t>Municipal waste renewable </t>
  </si>
  <si>
    <t>Solid biofuels excluding charcoal </t>
  </si>
  <si>
    <r>
      <t xml:space="preserve">all bioliquids, </t>
    </r>
    <r>
      <rPr>
        <b/>
        <sz val="10"/>
        <color rgb="FF004B7F"/>
        <rFont val="Calibri"/>
        <family val="2"/>
        <scheme val="minor"/>
      </rPr>
      <t>compliant</t>
    </r>
    <r>
      <rPr>
        <sz val="10"/>
        <color rgb="FF004B7F"/>
        <rFont val="Calibri"/>
        <family val="2"/>
        <scheme val="minor"/>
      </rPr>
      <t xml:space="preserve"> and also </t>
    </r>
    <r>
      <rPr>
        <b/>
        <sz val="10"/>
        <color rgb="FF004B7F"/>
        <rFont val="Calibri"/>
        <family val="2"/>
        <scheme val="minor"/>
      </rPr>
      <t>non-compliant</t>
    </r>
    <r>
      <rPr>
        <sz val="10"/>
        <color rgb="FF004B7F"/>
        <rFont val="Calibri"/>
        <family val="2"/>
        <scheme val="minor"/>
      </rPr>
      <t> </t>
    </r>
  </si>
  <si>
    <r>
      <t xml:space="preserve">   of which only </t>
    </r>
    <r>
      <rPr>
        <b/>
        <sz val="10"/>
        <color rgb="FF004B7F"/>
        <rFont val="Calibri"/>
        <family val="2"/>
        <scheme val="minor"/>
      </rPr>
      <t>compliant</t>
    </r>
    <r>
      <rPr>
        <sz val="10"/>
        <color rgb="FF004B7F"/>
        <rFont val="Calibri"/>
        <family val="2"/>
        <scheme val="minor"/>
      </rPr>
      <t xml:space="preserve"> bioliquids </t>
    </r>
  </si>
  <si>
    <t xml:space="preserve">Production of heat from renewable fuels </t>
  </si>
  <si>
    <t xml:space="preserve">Geothermal energy (excluding geothermal heat pumps) </t>
  </si>
  <si>
    <t>Municipal Waste - Renewable </t>
  </si>
  <si>
    <t>From biogas accounted towards heat production based on certificates </t>
  </si>
  <si>
    <r>
      <t xml:space="preserve">all pure bioliquids, </t>
    </r>
    <r>
      <rPr>
        <b/>
        <sz val="10"/>
        <color rgb="FF004B7F"/>
        <rFont val="Calibri"/>
        <family val="2"/>
        <scheme val="minor"/>
      </rPr>
      <t>compliant</t>
    </r>
    <r>
      <rPr>
        <sz val="10"/>
        <color rgb="FF004B7F"/>
        <rFont val="Calibri"/>
        <family val="2"/>
        <scheme val="minor"/>
      </rPr>
      <t xml:space="preserve"> and also </t>
    </r>
    <r>
      <rPr>
        <b/>
        <sz val="10"/>
        <color rgb="FF004B7F"/>
        <rFont val="Calibri"/>
        <family val="2"/>
        <scheme val="minor"/>
      </rPr>
      <t>non-compliant</t>
    </r>
    <r>
      <rPr>
        <sz val="10"/>
        <color rgb="FF004B7F"/>
        <rFont val="Calibri"/>
        <family val="2"/>
        <scheme val="minor"/>
      </rPr>
      <t> </t>
    </r>
  </si>
  <si>
    <r>
      <t xml:space="preserve">   of which only </t>
    </r>
    <r>
      <rPr>
        <b/>
        <sz val="10"/>
        <color rgb="FF004B7F"/>
        <rFont val="Calibri"/>
        <family val="2"/>
        <scheme val="minor"/>
      </rPr>
      <t>compliant</t>
    </r>
    <r>
      <rPr>
        <sz val="10"/>
        <color rgb="FF004B7F"/>
        <rFont val="Calibri"/>
        <family val="2"/>
        <scheme val="minor"/>
      </rPr>
      <t xml:space="preserve"> pure bioliquids </t>
    </r>
  </si>
  <si>
    <t xml:space="preserve">      of which not from food and feed crops </t>
  </si>
  <si>
    <r>
      <t xml:space="preserve">blended bioliquids, </t>
    </r>
    <r>
      <rPr>
        <b/>
        <sz val="10"/>
        <color rgb="FF004B7F"/>
        <rFont val="Calibri"/>
        <family val="2"/>
        <scheme val="minor"/>
      </rPr>
      <t>compliant</t>
    </r>
    <r>
      <rPr>
        <sz val="10"/>
        <color rgb="FF004B7F"/>
        <rFont val="Calibri"/>
        <family val="2"/>
        <scheme val="minor"/>
      </rPr>
      <t>, only bio- part </t>
    </r>
  </si>
  <si>
    <t xml:space="preserve">   of which not from food and feed crops </t>
  </si>
  <si>
    <t>From hydrogen of renewable origin</t>
  </si>
  <si>
    <t>From RFNBOs</t>
  </si>
  <si>
    <t>Ambient heat (captured by heat pumps, with the exception of geothermal heat pumps)</t>
  </si>
  <si>
    <t xml:space="preserve">   Of which air-air </t>
  </si>
  <si>
    <t xml:space="preserve">   Of which air-water</t>
  </si>
  <si>
    <t xml:space="preserve">   Of which air-air reversible</t>
  </si>
  <si>
    <t xml:space="preserve">   Of which air-water reversible</t>
  </si>
  <si>
    <t xml:space="preserve">   Of which exhaust air-air</t>
  </si>
  <si>
    <t xml:space="preserve">   Of which exhaust air-water</t>
  </si>
  <si>
    <t xml:space="preserve">   Of which water-air</t>
  </si>
  <si>
    <t xml:space="preserve">   Of which water-water</t>
  </si>
  <si>
    <t>Geothermal energy using heat pumps</t>
  </si>
  <si>
    <t xml:space="preserve">   Of which ground-air</t>
  </si>
  <si>
    <t xml:space="preserve">   Of which ground-water</t>
  </si>
  <si>
    <t>Renewable cooling</t>
  </si>
  <si>
    <t xml:space="preserve">   Of which individual cooling systems above 1.5 MW capacity</t>
  </si>
  <si>
    <t xml:space="preserve">      Of which from renewable heat driven cooling (absorption and adsorption)</t>
  </si>
  <si>
    <t xml:space="preserve">   Of which Individual cooling systems below 1.5 MW capacity</t>
  </si>
  <si>
    <t xml:space="preserve">      Space cooling in residential sector</t>
  </si>
  <si>
    <t xml:space="preserve">         Of which from renewable heat driven cooling (absorption and adsorption)</t>
  </si>
  <si>
    <t xml:space="preserve">      Space cooling in the tertiary sector</t>
  </si>
  <si>
    <t xml:space="preserve">      Process cooling</t>
  </si>
  <si>
    <t xml:space="preserve">      Other individual cooling systems</t>
  </si>
  <si>
    <t xml:space="preserve">      District cooling</t>
  </si>
  <si>
    <t>Relevant information, in case the evolution of final energy consumption for heating and cooling has an impact on the overall and sectoral trajectories for renewable energy from 2021 to 2030.</t>
  </si>
  <si>
    <t>Table 5:</t>
  </si>
  <si>
    <t>Total actual contribution (gross final energy consumption) from each renewable energy technology in the transport sector</t>
  </si>
  <si>
    <t>Hidden column - Names for Reportnet</t>
  </si>
  <si>
    <t>Volumes</t>
  </si>
  <si>
    <r>
      <rPr>
        <sz val="12"/>
        <color theme="0"/>
        <rFont val="Calibri"/>
        <family val="2"/>
      </rPr>
      <t xml:space="preserve">Greenhouse saving performance </t>
    </r>
    <r>
      <rPr>
        <vertAlign val="superscript"/>
        <sz val="12"/>
        <color theme="0"/>
        <rFont val="Calibri"/>
        <family val="2"/>
      </rPr>
      <t>(3)</t>
    </r>
  </si>
  <si>
    <r>
      <t>Unit</t>
    </r>
    <r>
      <rPr>
        <vertAlign val="superscript"/>
        <sz val="12"/>
        <color theme="0"/>
        <rFont val="Calibri"/>
        <family val="2"/>
        <scheme val="minor"/>
      </rPr>
      <t xml:space="preserve">(2)  </t>
    </r>
  </si>
  <si>
    <r>
      <t xml:space="preserve">Biofuels in transport </t>
    </r>
    <r>
      <rPr>
        <b/>
        <vertAlign val="superscript"/>
        <sz val="10"/>
        <color rgb="FF004B7F"/>
        <rFont val="Calibri"/>
        <family val="2"/>
        <scheme val="minor"/>
      </rPr>
      <t>(1)</t>
    </r>
  </si>
  <si>
    <t> </t>
  </si>
  <si>
    <t>Liquid biofuels in road transport </t>
  </si>
  <si>
    <t>Liquid biofuels in road transport</t>
  </si>
  <si>
    <t>Liquid biofuels in rail transport </t>
  </si>
  <si>
    <t>Liquid biofuels in rail transport</t>
  </si>
  <si>
    <t>Liquid biofuels in other modes </t>
  </si>
  <si>
    <t>Liquid biofuels in other modes</t>
  </si>
  <si>
    <t>Gaseous biofuels in road transport </t>
  </si>
  <si>
    <t>Gaseous biofuels in road transport</t>
  </si>
  <si>
    <t>Gaseous biofuels in rail transport </t>
  </si>
  <si>
    <t>Gaseous biofuels in rail transport</t>
  </si>
  <si>
    <t>Gaseous biofuels in other modes </t>
  </si>
  <si>
    <t>Gaseous biofuels in other modes</t>
  </si>
  <si>
    <r>
      <t>Non-biomass fuels that can be counted towards transport</t>
    </r>
    <r>
      <rPr>
        <sz val="10"/>
        <color rgb="FF004B7F"/>
        <rFont val="Calibri"/>
        <family val="2"/>
        <scheme val="minor"/>
      </rPr>
      <t> </t>
    </r>
  </si>
  <si>
    <t>Hydrogen of renewable origin </t>
  </si>
  <si>
    <t>Hydrogen of renewable origin</t>
  </si>
  <si>
    <t xml:space="preserve">   Of which in Art 27.2(c) – in maritime sector</t>
  </si>
  <si>
    <t>Hydrogen - Of which in Art 27.2(c) – in maritime sector</t>
  </si>
  <si>
    <t xml:space="preserve">   Of which in Art 27.2(c) – in aviation sector</t>
  </si>
  <si>
    <t>Hydrogen - Of which in Art 27.2(c) – in aviation sector</t>
  </si>
  <si>
    <t>Renewable fuels of non-biological origin (RFNBOs) </t>
  </si>
  <si>
    <t>Renewable fuels of non-biological origin (RFNBOs)</t>
  </si>
  <si>
    <t>RFNBOs - Of which in Art 27.2(c) – in maritime sector</t>
  </si>
  <si>
    <t>RFNBOs - Of which in Art 27.2(c) – in aviation sector</t>
  </si>
  <si>
    <t>Recycled carbon fuels </t>
  </si>
  <si>
    <t>Recycled carbon fuels</t>
  </si>
  <si>
    <t>Recycled carbon fuels - Of which in Art 27.2(c) – in maritime sector</t>
  </si>
  <si>
    <t>Recycled carbon fuels - Of which in Art 27.2(c) – in aviation sector</t>
  </si>
  <si>
    <r>
      <t xml:space="preserve">COMPLIANT biofuels in transport </t>
    </r>
    <r>
      <rPr>
        <b/>
        <vertAlign val="superscript"/>
        <sz val="10"/>
        <color rgb="FF004B7F"/>
        <rFont val="Calibri"/>
        <family val="2"/>
        <scheme val="minor"/>
      </rPr>
      <t>(2)</t>
    </r>
  </si>
  <si>
    <t>all compliant biofuels in all transport modes  </t>
  </si>
  <si>
    <t>all compliant biofuels in all transport modes</t>
  </si>
  <si>
    <t>gCO2eq/MJ</t>
  </si>
  <si>
    <t xml:space="preserve">   Annex IX (all transport modes) </t>
  </si>
  <si>
    <t>Annex IX (all transport modes)</t>
  </si>
  <si>
    <t xml:space="preserve">      Of which Art. 27.2(c) - in maritime sector </t>
  </si>
  <si>
    <t>Annex IX - Of which Art. 27.2(c) - in maritime sector</t>
  </si>
  <si>
    <t xml:space="preserve">      Of which Art. 27.2(c) - in aviation sector </t>
  </si>
  <si>
    <t>Annex IX - Of which Art. 27.2(c) - in aviation sector</t>
  </si>
  <si>
    <t xml:space="preserve">   By feedstock (all modes) </t>
  </si>
  <si>
    <t xml:space="preserve">      Part A </t>
  </si>
  <si>
    <t>Part A</t>
  </si>
  <si>
    <t xml:space="preserve">         Of which Part A in maritime sector (Art. 27.2c) </t>
  </si>
  <si>
    <t>Of which Part A in maritime sector (Art. 27.2c)</t>
  </si>
  <si>
    <t xml:space="preserve">         Of which Part A in aviation sector (Art. 27.2c) </t>
  </si>
  <si>
    <t>Of which Part A in aviation sector (Art. 27.2c)</t>
  </si>
  <si>
    <t xml:space="preserve">      Part A by feedstock (all modes) </t>
  </si>
  <si>
    <t xml:space="preserve">         (a) </t>
  </si>
  <si>
    <t>Part A - (a)</t>
  </si>
  <si>
    <t xml:space="preserve">         (b)  </t>
  </si>
  <si>
    <t>Part A - (b)</t>
  </si>
  <si>
    <t xml:space="preserve">         (c) </t>
  </si>
  <si>
    <t>Part A - (c)</t>
  </si>
  <si>
    <t xml:space="preserve">         (d) </t>
  </si>
  <si>
    <t>Part A - (d)</t>
  </si>
  <si>
    <t xml:space="preserve">         (e) </t>
  </si>
  <si>
    <t>Part A - (e)</t>
  </si>
  <si>
    <t xml:space="preserve">         (f) </t>
  </si>
  <si>
    <t>Part A - (f)</t>
  </si>
  <si>
    <t xml:space="preserve">         (g) </t>
  </si>
  <si>
    <t>Part A - (g)</t>
  </si>
  <si>
    <t xml:space="preserve">         (h) </t>
  </si>
  <si>
    <t>Part A - (h)</t>
  </si>
  <si>
    <t xml:space="preserve">         (i) </t>
  </si>
  <si>
    <t>Part A - (i)</t>
  </si>
  <si>
    <t xml:space="preserve">         (j) </t>
  </si>
  <si>
    <t>Part A - (j)</t>
  </si>
  <si>
    <t xml:space="preserve">         (k) </t>
  </si>
  <si>
    <t>Part A - (k)</t>
  </si>
  <si>
    <t xml:space="preserve">         (l) </t>
  </si>
  <si>
    <t>Part A - (l)</t>
  </si>
  <si>
    <t xml:space="preserve">         (m) </t>
  </si>
  <si>
    <t>Part A - (m)</t>
  </si>
  <si>
    <t xml:space="preserve">         (n) </t>
  </si>
  <si>
    <t>Part A - (n)</t>
  </si>
  <si>
    <t xml:space="preserve">         (o) </t>
  </si>
  <si>
    <t>Part A - (o)</t>
  </si>
  <si>
    <t xml:space="preserve">         (p) </t>
  </si>
  <si>
    <t>Part A - (p)</t>
  </si>
  <si>
    <t xml:space="preserve">         (q) </t>
  </si>
  <si>
    <t>Part A - (q)</t>
  </si>
  <si>
    <t xml:space="preserve">      Part B </t>
  </si>
  <si>
    <t>Part B</t>
  </si>
  <si>
    <t xml:space="preserve">         Of which Part B in maritime sector (Art. 27.2c) </t>
  </si>
  <si>
    <t>Of which Part B in maritime sector (Art. 27.2c)</t>
  </si>
  <si>
    <t xml:space="preserve">         Of which Part B in aviation sector (Art. 27.2c) </t>
  </si>
  <si>
    <t>Of which Part B in aviation sector (Art. 27.2c)</t>
  </si>
  <si>
    <t xml:space="preserve">      Part B by feedstock (all modes) </t>
  </si>
  <si>
    <t>Part B - (a)</t>
  </si>
  <si>
    <t>Part B - (b)</t>
  </si>
  <si>
    <t xml:space="preserve">      Article 26(1) - From food and feed crops </t>
  </si>
  <si>
    <t>Article 26(1) - From food and feed crops</t>
  </si>
  <si>
    <r>
      <t xml:space="preserve">         of which from </t>
    </r>
    <r>
      <rPr>
        <b/>
        <sz val="10"/>
        <color rgb="FF004B7F"/>
        <rFont val="Calibri"/>
        <family val="2"/>
        <scheme val="minor"/>
      </rPr>
      <t>NON</t>
    </r>
    <r>
      <rPr>
        <sz val="10"/>
        <color rgb="FF004B7F"/>
        <rFont val="Calibri"/>
        <family val="2"/>
        <scheme val="minor"/>
      </rPr>
      <t xml:space="preserve"> high ILUC risk </t>
    </r>
  </si>
  <si>
    <r>
      <t xml:space="preserve">Article 26(1) - of which from </t>
    </r>
    <r>
      <rPr>
        <b/>
        <sz val="10"/>
        <color rgb="FF004B7F"/>
        <rFont val="Calibri"/>
        <family val="2"/>
        <scheme val="minor"/>
      </rPr>
      <t>NON</t>
    </r>
    <r>
      <rPr>
        <sz val="10"/>
        <color rgb="FF004B7F"/>
        <rFont val="Calibri"/>
        <family val="2"/>
        <scheme val="minor"/>
      </rPr>
      <t xml:space="preserve"> high ILUC risk</t>
    </r>
  </si>
  <si>
    <t xml:space="preserve">      Other compliant biofuels </t>
  </si>
  <si>
    <t>Other compliant biofuels</t>
  </si>
  <si>
    <t xml:space="preserve">         Of which in maritime sector (Art. 27.2c) </t>
  </si>
  <si>
    <t>Other compliant - Of which in maritime sector (Art. 27.2c)</t>
  </si>
  <si>
    <t xml:space="preserve">         Of which in aviation sector (Art. 27.2c) </t>
  </si>
  <si>
    <t>Other compliant - Of which in aviation sector (Art. 27.2c)</t>
  </si>
  <si>
    <t>Renewable electricity in the grid used in the transport sector</t>
  </si>
  <si>
    <t>All electricity in transport </t>
  </si>
  <si>
    <t>All electricity in transport</t>
  </si>
  <si>
    <t xml:space="preserve">   All electricity in road transport </t>
  </si>
  <si>
    <t>All electricity in road transport</t>
  </si>
  <si>
    <t xml:space="preserve">      RE in road transport </t>
  </si>
  <si>
    <t>RE in road transport</t>
  </si>
  <si>
    <t xml:space="preserve">      non-RE in road transport </t>
  </si>
  <si>
    <t>non-RE in road transport</t>
  </si>
  <si>
    <t xml:space="preserve">   All electricity in rail transport </t>
  </si>
  <si>
    <t>All electricity in rail transport</t>
  </si>
  <si>
    <t xml:space="preserve">      RE in rail transport </t>
  </si>
  <si>
    <t>RE in rail transport</t>
  </si>
  <si>
    <t xml:space="preserve">      non-RE in rail transport </t>
  </si>
  <si>
    <t>non-RE in rail transport</t>
  </si>
  <si>
    <t xml:space="preserve">   All electricity in all other transport modes </t>
  </si>
  <si>
    <t>All electricity in all other transport modes</t>
  </si>
  <si>
    <t xml:space="preserve">      RE in all other transport modes </t>
  </si>
  <si>
    <t>RE in all other transport modes</t>
  </si>
  <si>
    <t xml:space="preserve">      non-RE in all other transport modes </t>
  </si>
  <si>
    <t>non-RE in all other transport modes</t>
  </si>
  <si>
    <t>Relevant information, in case the evolution of final energy consumption for transport has an impact on the overall and sectoral trajectories for renewable energy from 2021 to 2030.</t>
  </si>
  <si>
    <t xml:space="preserve">Implementering af VE-III udestår og det er derfor usikkert hvilken betydning det vil få for energiforbruget i transportsektoren. </t>
  </si>
  <si>
    <r>
      <t>(1)</t>
    </r>
    <r>
      <rPr>
        <i/>
        <sz val="9"/>
        <color rgb="FF004B7F"/>
        <rFont val="Calibri"/>
        <family val="2"/>
        <scheme val="minor"/>
      </rPr>
      <t xml:space="preserve"> This includes all biofuels, compliant and non-compliant, pure biofuels and corresponding part of blended biofuels, other renewable fuels, hydrogen and synthetic fuels of renewable origin in transport</t>
    </r>
    <r>
      <rPr>
        <i/>
        <vertAlign val="superscript"/>
        <sz val="9"/>
        <color rgb="FF004B7F"/>
        <rFont val="Calibri"/>
        <family val="2"/>
        <scheme val="minor"/>
      </rPr>
      <t>.</t>
    </r>
  </si>
  <si>
    <r>
      <t>(2)</t>
    </r>
    <r>
      <rPr>
        <i/>
        <sz val="9"/>
        <color rgb="FF004B7F"/>
        <rFont val="Calibri"/>
        <family val="2"/>
        <scheme val="minor"/>
      </rPr>
      <t xml:space="preserve"> This includes only compliant biofuels and biomass fuels (Articles 29 &amp; 30 of Directive (EU) 2018/2001), pure and corresponding renewable part of blended fuels used in transport</t>
    </r>
  </si>
  <si>
    <r>
      <t>(3)</t>
    </r>
    <r>
      <rPr>
        <i/>
        <sz val="9"/>
        <color rgb="FF004B7F"/>
        <rFont val="Calibri"/>
        <family val="2"/>
        <scheme val="minor"/>
      </rPr>
      <t xml:space="preserve"> Greenhouse saving performance has to be reported for the total of sustainable biofuels. Data may be reported more detailed and, in that case, if information cannot be provided because of confidentiality, Member States to include “C” for the related category.</t>
    </r>
  </si>
  <si>
    <r>
      <t>(4)</t>
    </r>
    <r>
      <rPr>
        <i/>
        <sz val="9"/>
        <color rgb="FF004B7F"/>
        <rFont val="Calibri"/>
        <family val="2"/>
        <scheme val="minor"/>
      </rPr>
      <t xml:space="preserve"> Specify the unit in which the greenhouse saving performance is expressed.</t>
    </r>
  </si>
  <si>
    <t>Table 6:</t>
  </si>
  <si>
    <t>Biomass supply for energy use</t>
  </si>
  <si>
    <t>Indigenous production</t>
  </si>
  <si>
    <t>Imports</t>
  </si>
  <si>
    <t>Exports</t>
  </si>
  <si>
    <t>Stock changes</t>
  </si>
  <si>
    <t>Average net calorific value</t>
  </si>
  <si>
    <t xml:space="preserve"> in 1000 m3 (1)</t>
  </si>
  <si>
    <t>(TJ/1000 m3) (2)</t>
  </si>
  <si>
    <t>Specification hidden</t>
  </si>
  <si>
    <t>(1) Forest biomass used for energy production</t>
  </si>
  <si>
    <t xml:space="preserve">     (a)  Primary biomass from forest</t>
  </si>
  <si>
    <t xml:space="preserve">          (i)           Branches and tree tops</t>
  </si>
  <si>
    <t xml:space="preserve">          (ii)          Stumps</t>
  </si>
  <si>
    <t xml:space="preserve">          (iii)         Roundwood</t>
  </si>
  <si>
    <t xml:space="preserve">               (I)         Industrial roundwood</t>
  </si>
  <si>
    <t xml:space="preserve">               (II)         Fuelwood</t>
  </si>
  <si>
    <t xml:space="preserve">     (b)  Forest-based industry co-products</t>
  </si>
  <si>
    <t xml:space="preserve">          (i)           Bark</t>
  </si>
  <si>
    <t xml:space="preserve">          (ii)          Chips, sawdust and other wood particles</t>
  </si>
  <si>
    <r>
      <t xml:space="preserve">          (iii)         Black liquor and crude tall oil </t>
    </r>
    <r>
      <rPr>
        <b/>
        <sz val="10"/>
        <color rgb="FF004B7F"/>
        <rFont val="Calibri"/>
        <family val="2"/>
        <scheme val="minor"/>
      </rPr>
      <t>(tonnes)</t>
    </r>
  </si>
  <si>
    <t xml:space="preserve">     (c)  Post-consumer wood</t>
  </si>
  <si>
    <t xml:space="preserve">     (d)  Processed wood-based fuel, produced from feedstocks not accounted under point (1)(a), (b) or (c):</t>
  </si>
  <si>
    <t xml:space="preserve">          (i)           Wood charcoal</t>
  </si>
  <si>
    <t xml:space="preserve">          (ii)          Wood pellets and wood briquettes</t>
  </si>
  <si>
    <t>(2) Agricultural biomass</t>
  </si>
  <si>
    <t xml:space="preserve">      (a)  Energy crops for electricity or heat (including short rotation coppice)</t>
  </si>
  <si>
    <t xml:space="preserve">          (i) Of which: From food and feed feedstocks  </t>
  </si>
  <si>
    <t xml:space="preserve">      (b)  Agricultural crop residues for electricity or heat</t>
  </si>
  <si>
    <t>(3) Organic waste biomass</t>
  </si>
  <si>
    <t xml:space="preserve">      (a)  Organic fraction of industrial waste</t>
  </si>
  <si>
    <t xml:space="preserve">      (b)  Organic fraction of municipal waste</t>
  </si>
  <si>
    <t xml:space="preserve">      (c)  Waste sludges</t>
  </si>
  <si>
    <r>
      <t xml:space="preserve">For forest biomass: Description how these meet the land-use, land-use change and forestry (LULUCF) criteria of Article 29(7) of Directive (EU) 2018/2001 </t>
    </r>
    <r>
      <rPr>
        <vertAlign val="superscript"/>
        <sz val="10"/>
        <color rgb="FF004B7F"/>
        <rFont val="Calibri"/>
        <family val="2"/>
        <scheme val="minor"/>
      </rPr>
      <t>(5)</t>
    </r>
  </si>
  <si>
    <t>For forest biomass: Description how these meet the land-use, land-use change and forestry (LULUCF) criteria of Article 29(7) of Directive (EU) 2018/2001</t>
  </si>
  <si>
    <t>Den 30. juni 2021 trådte den danske forordning om bæredygtighed af biomassebrændsler i kraft og implementerede dermed artikel 29, stk. 7, i direktiv (EU) 2018/2001 og andre relevante artikler om skovbiomasse.</t>
  </si>
  <si>
    <t>Relevant information, in case the evolution on bioenergy supply has an impact on the overall and sectoral trajectories for renewable energy from 2021 to 2030.</t>
  </si>
  <si>
    <t>Baseret på den tilgængelige viden forventes forsyningen ikke at ville påvirke forbruget.</t>
  </si>
  <si>
    <t>Notation: X = reporting year; M = mandatory; V = voluntary</t>
  </si>
  <si>
    <t>(1) except 1b(iii) in tonne</t>
  </si>
  <si>
    <t>(2) except 1b(iii) in TJ/tonne</t>
  </si>
  <si>
    <t>(3) reporting mandatory if available</t>
  </si>
  <si>
    <t>(4) reporting mandatory if applicable</t>
  </si>
  <si>
    <t xml:space="preserve">(5) With per country or regional economic integration organisation of origin of the forest biomass, detailing whether the country or organisation is a Party to the Paris Agreement and: </t>
  </si>
  <si>
    <t>it has submitted a nationally determined contribution (NDC) that includes the LULUCF sector;</t>
  </si>
  <si>
    <t xml:space="preserve">it reports to the UNFCCC a national GHG emission inventory that includes the LULUCF sector or will start doing so by 2025 at the latest; or </t>
  </si>
  <si>
    <t>it has national or sub-national laws in place, in accordance with Article 5 of the Paris Agreement, applicable in the area of harvest, to conserve and enhance carbon stocks and sinks, and provides evidence that reported LULUCF-sector emissions do not exceed removals.</t>
  </si>
  <si>
    <t>Table 7:</t>
  </si>
  <si>
    <t>Other national trajectories and objectives</t>
  </si>
  <si>
    <t xml:space="preserve">Trajectory or objective </t>
  </si>
  <si>
    <t>trajectoryOrObjective</t>
  </si>
  <si>
    <r>
      <t>Target</t>
    </r>
    <r>
      <rPr>
        <vertAlign val="superscript"/>
        <sz val="12"/>
        <color theme="0"/>
        <rFont val="Calibri"/>
        <family val="2"/>
        <scheme val="minor"/>
      </rPr>
      <t xml:space="preserve"> (1)</t>
    </r>
  </si>
  <si>
    <r>
      <t>Progress Indicator (if applicable)</t>
    </r>
    <r>
      <rPr>
        <vertAlign val="superscript"/>
        <sz val="12"/>
        <color theme="0"/>
        <rFont val="Calibri"/>
        <family val="2"/>
        <scheme val="minor"/>
      </rPr>
      <t xml:space="preserve"> (2)</t>
    </r>
  </si>
  <si>
    <r>
      <t xml:space="preserve">Name of indicator to monitor progress </t>
    </r>
    <r>
      <rPr>
        <vertAlign val="superscript"/>
        <sz val="12"/>
        <color theme="0"/>
        <rFont val="Calibri"/>
        <family val="2"/>
        <scheme val="minor"/>
      </rPr>
      <t>(3)</t>
    </r>
  </si>
  <si>
    <r>
      <t>M​</t>
    </r>
    <r>
      <rPr>
        <vertAlign val="subscript"/>
        <sz val="10"/>
        <color rgb="FF004B7F"/>
        <rFont val="Calibri"/>
        <family val="2"/>
        <scheme val="minor"/>
      </rPr>
      <t>iap</t>
    </r>
  </si>
  <si>
    <t>M​iap</t>
  </si>
  <si>
    <t>Renewable energy use in district heating</t>
  </si>
  <si>
    <t>Renewable energy use in buildings</t>
  </si>
  <si>
    <t>Renewable energy produced by cities</t>
  </si>
  <si>
    <t>Renewable energy communities</t>
  </si>
  <si>
    <t>Renewables self-consumers</t>
  </si>
  <si>
    <t>Energy recovered from the sludge acquired through the treatment of wastewater</t>
  </si>
  <si>
    <t>Other national objective and trajectory, including sectoral and long term - 1</t>
  </si>
  <si>
    <t>Other national objective and trajectory, including sectoral and long term - 2</t>
  </si>
  <si>
    <t>Other national objective and trajectory, including sectoral and long term - 3</t>
  </si>
  <si>
    <t>Other national objective and trajectory, including sectoral and long term - 4</t>
  </si>
  <si>
    <t>Other national objective and trajectory, including sectoral and long term - 5</t>
  </si>
  <si>
    <t>Other national objective and trajectory, including sectoral and long term - 6</t>
  </si>
  <si>
    <t>Other national objective and trajectory, including sectoral and long term - 7</t>
  </si>
  <si>
    <t>Other national objective and trajectory, including sectoral and long term - 8</t>
  </si>
  <si>
    <t>Other national objective and trajectory, including sectoral and long term - 9</t>
  </si>
  <si>
    <t>Other national objective and trajectory, including sectoral and long term - 10</t>
  </si>
  <si>
    <t>Other national objective and trajectory, including sectoral and long term - 11</t>
  </si>
  <si>
    <t>Other national objective and trajectory, including sectoral and long term - 12</t>
  </si>
  <si>
    <r>
      <t xml:space="preserve">&lt;- Click the </t>
    </r>
    <r>
      <rPr>
        <b/>
        <sz val="10"/>
        <color rgb="FF004B7F"/>
        <rFont val="Calibri"/>
        <family val="2"/>
        <scheme val="minor"/>
      </rPr>
      <t>+</t>
    </r>
    <r>
      <rPr>
        <sz val="10"/>
        <color rgb="FF004B7F"/>
        <rFont val="Calibri"/>
        <family val="2"/>
        <scheme val="minor"/>
      </rPr>
      <t xml:space="preserve"> button for additional rows</t>
    </r>
  </si>
  <si>
    <t>Notes</t>
  </si>
  <si>
    <r>
      <rPr>
        <i/>
        <u/>
        <sz val="9"/>
        <color rgb="FF004B7F"/>
        <rFont val="Calibri"/>
        <family val="2"/>
        <scheme val="minor"/>
      </rPr>
      <t>Do not inset extra rows</t>
    </r>
    <r>
      <rPr>
        <i/>
        <sz val="9"/>
        <color rgb="FF004B7F"/>
        <rFont val="Calibri"/>
        <family val="2"/>
        <scheme val="minor"/>
      </rPr>
      <t>. Please use the rows available. If those are insufficient please contact the EEA at govreg@eea.europa.eu</t>
    </r>
  </si>
  <si>
    <t>(1) Can be quantitative or qualitative</t>
  </si>
  <si>
    <t>(2) If the target/objective is quantifiable, Member States to provide an indication of progress, with the latest available information. Indicators for reporting are to be determined on the basis of national objectives or targets</t>
  </si>
  <si>
    <t>(3) Member States to refer to a base year and value, as appropriate, if this aids in demonstrating progress.</t>
  </si>
  <si>
    <t>Table 8</t>
  </si>
  <si>
    <t>Assessment of the support for electricity from renewable sources pursuant to Article 6(4) of Directive (EU) 2018/2001</t>
  </si>
  <si>
    <r>
      <t>When applicable, provide information on the assessment of the support for electricity from renewable sources that Member States are to carry out pursuant to Article 6(4) of Directive (EU) 2018/2001</t>
    </r>
    <r>
      <rPr>
        <vertAlign val="superscript"/>
        <sz val="10"/>
        <color rgb="FF004B7F"/>
        <rFont val="Calibri"/>
        <family val="2"/>
        <scheme val="minor"/>
      </rPr>
      <t>(1)</t>
    </r>
  </si>
  <si>
    <t>When applicable, provide information on the assessment of the support for electricity from renewable sources that Member States are to carry out pursuant to Article 6(4) of Directive (EU) 2018/2001</t>
  </si>
  <si>
    <r>
      <t>M</t>
    </r>
    <r>
      <rPr>
        <vertAlign val="subscript"/>
        <sz val="10"/>
        <color rgb="FF004B7F"/>
        <rFont val="Calibri"/>
        <family val="2"/>
        <scheme val="minor"/>
      </rPr>
      <t>iap</t>
    </r>
  </si>
  <si>
    <t>Efter VE-direktivets artikel 6, stk. 4, er dette en vurdering som medlemsstaten skal foretage hver femte år. Danmark har endnu ikke foretaget en samlet vurdering af støtteordninger som beskrevet i VE-direktivet artikel 6, stk. 4. Dog bemærkes, at forpligtelsen til at foretage vurderinger er skrevet ind i lov om fremme af vedvarende energi (VE-loven) med ikrafttrædelse 1. juni 2023, så det nu fremgår klart af dansk ret, at klima-, energi og forsyningsministeren er forpligtet til at foretage vurderinger mindst hvert 5. år. Når en vurdering er foretaget, så medtages denne vurdering i de relevante ajourføringer af de integrerede nationale energi- og klimaplaner og statusrapporter.</t>
  </si>
  <si>
    <t>Notation: Miap = mandatory if applicable</t>
  </si>
  <si>
    <t>(1) Member States to include references to concerned policies and measures</t>
  </si>
  <si>
    <t>National contribution and indicative trajectory for primary and final energy consumption</t>
  </si>
  <si>
    <t>Hidden column - names for Reportnet</t>
  </si>
  <si>
    <t>Indicator</t>
  </si>
  <si>
    <r>
      <t xml:space="preserve">Definition of the 2030 savings contribution </t>
    </r>
    <r>
      <rPr>
        <vertAlign val="superscript"/>
        <sz val="10"/>
        <color rgb="FF1F497D"/>
        <rFont val="Calibri"/>
        <family val="2"/>
        <scheme val="minor"/>
      </rPr>
      <t>(1)</t>
    </r>
  </si>
  <si>
    <t xml:space="preserve">Definition of the 2030 savings contribution </t>
  </si>
  <si>
    <t>Final energy consumption</t>
  </si>
  <si>
    <t>Description of the 2030 contribution and indicative trajectory from 2021-2030</t>
  </si>
  <si>
    <t>Danmarks bidrag til opfyldelse af det bindende mål er baseret på Kommissionens oprindelige referencescenarie og den tilhørende formel i det omarbejdede Energieffektivitetsdirektivs bilag 1. For målet for det endelige energiforbrug (FEC) udgør Danmarks vejledende bidrag et maksimalt forbrug på 13,73 Mtoe eller 575 PJ i 2030. Den vejledede forløbskurve for 2021-2030 for FEC bidraget  er meldt ind med NECP'en. Den forløber således: 2021 - 574 PJ, 2022 - 571 PJ, 2023 - 581 PJ, 2024 - 580 PJ, 2025 - 579 PJ, 2026 - 578 PJ, 2027 - 578 PJ,  2028 - 577 PJ, 2029 - 576 PJ, 2030 - 575 PJ. For FEC 2020-22 er statistikår. 2023 er fra Klimastatus og -Fremskrivning 2024, mens 2024-2029 er den lineære reduktion frem mod bidraget i 2030 på 575. For PEC er 2020-2022 statistik år, mens 2023-2030 er fra Klimastatus og -Fremskrivning 2024. Korrigeret for omgivelsesvarme, energi til ikke-energiformål og inklusiv udenrigsflyvning.
Klimastatus og - fremskrivning 2024 findes her: https://www.kefm.dk/klima/klimastatus-og-fremskrivning/klimastatus-og-fremskrivning-2024</t>
  </si>
  <si>
    <t>Value of the savings contribution 2030</t>
  </si>
  <si>
    <t xml:space="preserve">Value of the savings contribution 2030 </t>
  </si>
  <si>
    <t xml:space="preserve">Translation into absolute level of PEC </t>
  </si>
  <si>
    <t xml:space="preserve">Translation into absolute level of FEC </t>
  </si>
  <si>
    <r>
      <t xml:space="preserve">Progress towards indicative trajectory 2021-2030 in PEC </t>
    </r>
    <r>
      <rPr>
        <vertAlign val="superscript"/>
        <sz val="10"/>
        <color rgb="FF1F497D"/>
        <rFont val="Calibri"/>
        <family val="2"/>
        <scheme val="minor"/>
      </rPr>
      <t>(2)</t>
    </r>
  </si>
  <si>
    <t>Progress towards indicative trajectory 2021-2030 in PEC</t>
  </si>
  <si>
    <r>
      <t xml:space="preserve">Progress towards indicative trajectory 2021-2030 in FEC </t>
    </r>
    <r>
      <rPr>
        <vertAlign val="superscript"/>
        <sz val="10"/>
        <color rgb="FF1F497D"/>
        <rFont val="Calibri"/>
        <family val="2"/>
        <scheme val="minor"/>
      </rPr>
      <t>(2)</t>
    </r>
  </si>
  <si>
    <t>Progress towards indicative trajectory 2021-2030 in FEC</t>
  </si>
  <si>
    <r>
      <t xml:space="preserve">Baseline GDP level, if the contribution is set as an intensity target </t>
    </r>
    <r>
      <rPr>
        <vertAlign val="superscript"/>
        <sz val="10"/>
        <color rgb="FF1F497D"/>
        <rFont val="Calibri"/>
        <family val="2"/>
        <scheme val="minor"/>
      </rPr>
      <t>(3)</t>
    </r>
  </si>
  <si>
    <t xml:space="preserve">Baseline GDP level, if the contribution is set as an intensity target </t>
  </si>
  <si>
    <r>
      <t>M</t>
    </r>
    <r>
      <rPr>
        <vertAlign val="subscript"/>
        <sz val="10"/>
        <color rgb="FF1F497D"/>
        <rFont val="Calibri"/>
        <family val="2"/>
        <scheme val="minor"/>
      </rPr>
      <t>iap</t>
    </r>
  </si>
  <si>
    <t>Million-euro, chain-linked volumes</t>
  </si>
  <si>
    <r>
      <t>General comments on the national contribution and indicative trajectory for primary and final energy consumption</t>
    </r>
    <r>
      <rPr>
        <vertAlign val="superscript"/>
        <sz val="10"/>
        <color rgb="FF1F497D"/>
        <rFont val="Calibri"/>
        <family val="2"/>
        <scheme val="minor"/>
      </rPr>
      <t>(5)</t>
    </r>
  </si>
  <si>
    <t>General comments on the national contribution and indicative trajectory for primary and final energy consumption</t>
  </si>
  <si>
    <t>(1) Member States shall select from the following options: primary energy consumption; final energy consumption; primary energy savings; final energy savings; energy intensity.</t>
  </si>
  <si>
    <t>(2) PEC and FEC according to the Eurostat indicators of the complete energy balances [nrg_bal_c] – Primary and Final energy consumption (Europe 2020-2030). Please see the PEC and FEC definitions (as the monitoring indicators for the Directive on energy efficiency) in the most recent version of the Energy balance guide on the website of Eurostat (see chapter “Complementing indicators”).</t>
  </si>
  <si>
    <t>(3) Reference year 2015 (at 2015 exchange rates).</t>
  </si>
  <si>
    <t>(5) Member States may provide additional explanation on the national contribution and indicative trajectory for primary and final energy consumption, including their underlying methodology.</t>
  </si>
  <si>
    <t xml:space="preserve">Milestones and progress indicators of the long-term strategy for the renovation of the national stock of residential and non-residential buildings – building stock </t>
  </si>
  <si>
    <r>
      <t>Number of buildings</t>
    </r>
    <r>
      <rPr>
        <vertAlign val="superscript"/>
        <sz val="12"/>
        <color theme="0"/>
        <rFont val="Times New Roman"/>
        <family val="1"/>
        <charset val="161"/>
      </rPr>
      <t>(1)</t>
    </r>
  </si>
  <si>
    <r>
      <t>Total floor area (m2)</t>
    </r>
    <r>
      <rPr>
        <vertAlign val="superscript"/>
        <sz val="12"/>
        <color theme="0"/>
        <rFont val="Times New Roman"/>
        <family val="1"/>
        <charset val="161"/>
      </rPr>
      <t>(2)</t>
    </r>
  </si>
  <si>
    <r>
      <t>Primary energy use of buildings (TJ)</t>
    </r>
    <r>
      <rPr>
        <vertAlign val="superscript"/>
        <sz val="12"/>
        <color theme="0"/>
        <rFont val="Times New Roman"/>
        <family val="1"/>
        <charset val="161"/>
      </rPr>
      <t>(3)</t>
    </r>
  </si>
  <si>
    <r>
      <t>Final energy use of buildings (TJ)</t>
    </r>
    <r>
      <rPr>
        <vertAlign val="superscript"/>
        <sz val="12"/>
        <color theme="0"/>
        <rFont val="Times New Roman"/>
        <family val="1"/>
        <charset val="161"/>
      </rPr>
      <t>(3)</t>
    </r>
  </si>
  <si>
    <r>
      <t>Direct GHG emissions in buildings (tCO</t>
    </r>
    <r>
      <rPr>
        <vertAlign val="subscript"/>
        <sz val="12"/>
        <color theme="0"/>
        <rFont val="Times New Roman"/>
        <family val="1"/>
        <charset val="161"/>
      </rPr>
      <t>2e</t>
    </r>
    <r>
      <rPr>
        <sz val="12"/>
        <color theme="0"/>
        <rFont val="Times New Roman"/>
        <family val="1"/>
        <charset val="161"/>
      </rPr>
      <t>)</t>
    </r>
  </si>
  <si>
    <r>
      <t>Total GHG emissions in buildings (tCO</t>
    </r>
    <r>
      <rPr>
        <vertAlign val="subscript"/>
        <sz val="12"/>
        <color theme="0"/>
        <rFont val="Times New Roman"/>
        <family val="1"/>
        <charset val="161"/>
      </rPr>
      <t>2e</t>
    </r>
    <r>
      <rPr>
        <sz val="12"/>
        <color theme="0"/>
        <rFont val="Times New Roman"/>
        <family val="1"/>
        <charset val="161"/>
      </rPr>
      <t>)</t>
    </r>
  </si>
  <si>
    <t>Number of buildings 2020</t>
  </si>
  <si>
    <t>Number of buildings X-3</t>
  </si>
  <si>
    <t>Number of buildings X-2</t>
  </si>
  <si>
    <t>Total floor area (m2) 2020</t>
  </si>
  <si>
    <t>Total floor area (m2) X-3</t>
  </si>
  <si>
    <t>Total floor area (m2) X-2</t>
  </si>
  <si>
    <t>Primary energy use of buildings  2020</t>
  </si>
  <si>
    <t>Primary energy use of buildings  X-3</t>
  </si>
  <si>
    <t>Primary energy use of buildings  X-2</t>
  </si>
  <si>
    <t>Final energy use of buildings 2020</t>
  </si>
  <si>
    <t>Final energy use of buildings X-3</t>
  </si>
  <si>
    <t>Final energy use of buildings X-2</t>
  </si>
  <si>
    <t>Direct GHG emissions in buildings  2020</t>
  </si>
  <si>
    <t>Direct GHG emissions in buildings  X-3</t>
  </si>
  <si>
    <t>Direct GHG emissions in buildings  X-2</t>
  </si>
  <si>
    <t>Total GHG emissions in buildings  2020</t>
  </si>
  <si>
    <t>Total GHG emissions in buildings  X-3</t>
  </si>
  <si>
    <t>Total GHG emissions in buildings  X-2</t>
  </si>
  <si>
    <t>Residential buildings</t>
  </si>
  <si>
    <r>
      <t>M</t>
    </r>
    <r>
      <rPr>
        <vertAlign val="subscript"/>
        <sz val="10"/>
        <color rgb="FF1F497D"/>
        <rFont val="Calibri"/>
        <family val="2"/>
        <scheme val="minor"/>
      </rPr>
      <t>iav</t>
    </r>
  </si>
  <si>
    <t>1,826,722</t>
  </si>
  <si>
    <t>1,851,193</t>
  </si>
  <si>
    <t>1,864,002</t>
  </si>
  <si>
    <t>360,893,000</t>
  </si>
  <si>
    <t>369,461,000</t>
  </si>
  <si>
    <t>373,904,000</t>
  </si>
  <si>
    <t>1,675,000</t>
  </si>
  <si>
    <t>1,231,000</t>
  </si>
  <si>
    <t>1,115,000</t>
  </si>
  <si>
    <r>
      <t xml:space="preserve">Of which worst performing buildings </t>
    </r>
    <r>
      <rPr>
        <vertAlign val="superscript"/>
        <sz val="10"/>
        <color rgb="FF1F497D"/>
        <rFont val="Calibri"/>
        <family val="2"/>
        <scheme val="minor"/>
      </rPr>
      <t>(5)</t>
    </r>
  </si>
  <si>
    <t>Residential buildings - worst performing</t>
  </si>
  <si>
    <t>Non-Residential buildings</t>
  </si>
  <si>
    <t>Of which worst performing buildings</t>
  </si>
  <si>
    <t>Non-residential buildings - worst performing</t>
  </si>
  <si>
    <r>
      <t xml:space="preserve">Public buildings </t>
    </r>
    <r>
      <rPr>
        <vertAlign val="superscript"/>
        <sz val="10"/>
        <color rgb="FF1F497D"/>
        <rFont val="Calibri"/>
        <family val="2"/>
        <scheme val="minor"/>
      </rPr>
      <t>(6)</t>
    </r>
  </si>
  <si>
    <t>Public buildings</t>
  </si>
  <si>
    <t>Public buildings - worst performing</t>
  </si>
  <si>
    <t>Notation: X = reporting year; M = mandatory; Miav = mandatory if available</t>
  </si>
  <si>
    <t>(1) Building’ means a roofed construction having walls, for which energy is used to condition the indoor climate (Directive 2010/31/EU, Article 2(1)) whereas Annex I of the same directive defines, for the purpose of the calculation of energy performance of buildings, the following classification of categories: (a) single-family houses of different types; (b) apartment blocks; (c) offices; (d) educational buildings; (e) hospitals; (f) hotels and restaurants; (g) sports facilities; (h) wholesale and retail trade services buildings; (i) other types of energy-consuming buildings (Directive 2010/31/EU, Annex I point 5.).</t>
  </si>
  <si>
    <t>(2) Floor area used as reference size for the assessment of the energy performance of a building, calculated as the sum of the useful floor areas of the spaces within the building envelope specified for the energy performance assessment.</t>
  </si>
  <si>
    <t>(3) As considered in the energy performance calculation of buildings defined by Directive 2010/31/EU.</t>
  </si>
  <si>
    <t xml:space="preserve">(4) As presented in the national long-term renovation strategy. Other indicators could reflect the number of buildings and/or total floor area (m2) per energy performance class, per construction period, per building size, per climatic zone, the number of Energy Performance Certificates per building type and/or per energy performance class, an overview of the capacities in the construction, the share of heating system in the building sector heating system type, etc. Other externalities could also be used to provide a better picture of the buildings sector, such as investments for the renovation of the existing stock, construction’s share in GDP, health issues, etc.    </t>
  </si>
  <si>
    <t>(5) As defined in the national long-term renovation strategy. The COMMISSION RECOMMENDATION (EU) 2019/786 on building renovation provides examples to determine the worst-performing segments of the national building stock: (a) setting a specific threshold, such as an energy performance category (e.g. below ‘D’); (b) using a primary energy consumption figure (expressed in kWh/m2 per year); or even (c) targeting buildings built before a specific date (e.g. before 1980).</t>
  </si>
  <si>
    <t>(6) The COMMISSION RECOMMENDATION (EU) 2019/786 on building renovation, clarifies that Article 2a(1)(e) of Directive 2010/31/EU concerns all public buildings (and not just public bodies buildings’ that are owned and occupied by central government). Policies and actions under Article 2a(1)(e) of Directive 2010/31/EU should include, for example, buildings that are occupied (e.g. leased or rented) by local or regional authorities and buildings that are owned by central government and regional or local authorities, but not necessarily occupied by them.</t>
  </si>
  <si>
    <t>Table 2b:</t>
  </si>
  <si>
    <t xml:space="preserve">Other milestones and progress indicators of the long-term strategy for the renovation of the national stock of residential and non-residential buildings – building stock </t>
  </si>
  <si>
    <r>
      <t xml:space="preserve">Other 1 </t>
    </r>
    <r>
      <rPr>
        <vertAlign val="superscript"/>
        <sz val="12"/>
        <color theme="0"/>
        <rFont val="Calibri"/>
        <family val="2"/>
        <scheme val="minor"/>
      </rPr>
      <t>(1)</t>
    </r>
  </si>
  <si>
    <r>
      <t xml:space="preserve">Other 2 </t>
    </r>
    <r>
      <rPr>
        <vertAlign val="superscript"/>
        <sz val="12"/>
        <color theme="0"/>
        <rFont val="Calibri"/>
        <family val="2"/>
        <scheme val="minor"/>
      </rPr>
      <t>(1)</t>
    </r>
  </si>
  <si>
    <r>
      <t xml:space="preserve">Other 3 </t>
    </r>
    <r>
      <rPr>
        <vertAlign val="superscript"/>
        <sz val="12"/>
        <color theme="0"/>
        <rFont val="Calibri"/>
        <family val="2"/>
        <scheme val="minor"/>
      </rPr>
      <t>(1)</t>
    </r>
  </si>
  <si>
    <r>
      <t xml:space="preserve">Other 4 </t>
    </r>
    <r>
      <rPr>
        <vertAlign val="superscript"/>
        <sz val="12"/>
        <color theme="0"/>
        <rFont val="Calibri"/>
        <family val="2"/>
        <scheme val="minor"/>
      </rPr>
      <t>(1)</t>
    </r>
  </si>
  <si>
    <r>
      <t xml:space="preserve">Other 5 </t>
    </r>
    <r>
      <rPr>
        <vertAlign val="superscript"/>
        <sz val="12"/>
        <color theme="0"/>
        <rFont val="Calibri"/>
        <family val="2"/>
        <scheme val="minor"/>
      </rPr>
      <t>(1)</t>
    </r>
  </si>
  <si>
    <t>Hidden row for IT purposes</t>
  </si>
  <si>
    <t>Other 1</t>
  </si>
  <si>
    <t>Other 2</t>
  </si>
  <si>
    <t>Other 3</t>
  </si>
  <si>
    <t>Other 4</t>
  </si>
  <si>
    <t>Other 5</t>
  </si>
  <si>
    <r>
      <t xml:space="preserve">Indicator </t>
    </r>
    <r>
      <rPr>
        <b/>
        <vertAlign val="superscript"/>
        <sz val="10"/>
        <color rgb="FF1F497D"/>
        <rFont val="Calibri"/>
        <family val="2"/>
        <scheme val="minor"/>
      </rPr>
      <t>(2)</t>
    </r>
  </si>
  <si>
    <t>Indicator description</t>
  </si>
  <si>
    <t>Values</t>
  </si>
  <si>
    <t xml:space="preserve"> Other 1 2020</t>
  </si>
  <si>
    <t>Other 1 X-3</t>
  </si>
  <si>
    <t>Other 1 X-2</t>
  </si>
  <si>
    <t>Other 2 2020</t>
  </si>
  <si>
    <t>Other 2  X-3</t>
  </si>
  <si>
    <t>Other 2  X-2</t>
  </si>
  <si>
    <t>Other 3 2020</t>
  </si>
  <si>
    <t>Other 3 X-3</t>
  </si>
  <si>
    <t>Other 3 X-2</t>
  </si>
  <si>
    <t>Other 4 2020</t>
  </si>
  <si>
    <t>Other 4  X-3</t>
  </si>
  <si>
    <t>Other 4 X-2</t>
  </si>
  <si>
    <t>Other 5 2020</t>
  </si>
  <si>
    <t>Other 5 X-3</t>
  </si>
  <si>
    <t>Other 5 X-2</t>
  </si>
  <si>
    <r>
      <t xml:space="preserve">Of which worst performing buildings </t>
    </r>
    <r>
      <rPr>
        <vertAlign val="superscript"/>
        <sz val="10"/>
        <color rgb="FF1F497D"/>
        <rFont val="Calibri"/>
        <family val="2"/>
        <scheme val="minor"/>
      </rPr>
      <t>(3)</t>
    </r>
  </si>
  <si>
    <r>
      <t xml:space="preserve">Public buildings </t>
    </r>
    <r>
      <rPr>
        <vertAlign val="superscript"/>
        <sz val="10"/>
        <color rgb="FF1F497D"/>
        <rFont val="Calibri"/>
        <family val="2"/>
        <scheme val="minor"/>
      </rPr>
      <t>(4)</t>
    </r>
  </si>
  <si>
    <t>Other  (please specify replacing this text)</t>
  </si>
  <si>
    <t>Notation: X = reporting year; Miav = mandatory if available</t>
  </si>
  <si>
    <t>This table does not appear as such in Implementing Regulation (EU) 2022/2299. It replaces the "Other" section of Table 2, which is presented here as a separate table for practical purposes.</t>
  </si>
  <si>
    <t xml:space="preserve">(1) As presented in the national long-term renovation strategy. Other indicators could reflect the number of buildings and/or total floor area (m2) per energy performance class, per construction period, per building size, per climatic zone, the number of Energy Performance Certificates per building type and/or per energy performance class, an overview of the capacities in the construction, the share of heating system in the building sector heating system type, etc. Other externalities could also be used to provide a better picture of the buildings sector, such as investments for the renovation of the existing stock, construction’s share in GDP, health issues, etc.    </t>
  </si>
  <si>
    <t>(2) If the indicator is also described in Table 4, please use the same name.</t>
  </si>
  <si>
    <t>(3) As defined in the national long-term renovation strategy. The COMMISSION RECOMMENDATION (EU) 2019/786 on building renovation provides examples to determine the worst-performing segments of the national building stock: (a) setting a specific threshold, such as an energy performance category (e.g. below ‘D’); (b) using a primary energy consumption figure (expressed in kWh/m2 per year); or even (c) targeting buildings built before a specific date (e.g. before 1980).</t>
  </si>
  <si>
    <t>(4) The COMMISSION RECOMMENDATION (EU) 2019/786 on building renovation, clarifies that Article 2a(1)(e) of Directive 2010/31/EU concerns all public buildings (and not just public bodies buildings’ that are owned and occupied by central government). Policies and actions under Article 2a(1)(e) of Directive 2010/31/EU should include, for example, buildings that are occupied (e.g. leased or rented) by local or regional authorities and buildings that are owned by central government and regional or local authorities, but not necessarily occupied by them.</t>
  </si>
  <si>
    <r>
      <t>Milestones and progress indicators of the long-term strategy for the renovation of the national stock of residential and non-residential buildings – renovation rates</t>
    </r>
    <r>
      <rPr>
        <i/>
        <vertAlign val="superscript"/>
        <sz val="11"/>
        <color theme="0"/>
        <rFont val="Times New Roman"/>
        <family val="1"/>
        <charset val="161"/>
      </rPr>
      <t>(1)</t>
    </r>
  </si>
  <si>
    <t>Number of buildings renovated</t>
  </si>
  <si>
    <r>
      <t>Total floor area renovated (m</t>
    </r>
    <r>
      <rPr>
        <vertAlign val="superscript"/>
        <sz val="10"/>
        <color theme="0"/>
        <rFont val="Calibri"/>
        <family val="2"/>
        <scheme val="minor"/>
      </rPr>
      <t>2</t>
    </r>
    <r>
      <rPr>
        <sz val="10"/>
        <color theme="0"/>
        <rFont val="Calibri"/>
        <family val="2"/>
        <scheme val="minor"/>
      </rPr>
      <t xml:space="preserve">) </t>
    </r>
    <r>
      <rPr>
        <vertAlign val="superscript"/>
        <sz val="10"/>
        <color theme="0"/>
        <rFont val="Calibri"/>
        <family val="2"/>
        <scheme val="minor"/>
      </rPr>
      <t>(2)</t>
    </r>
  </si>
  <si>
    <r>
      <t xml:space="preserve">Renovation rate </t>
    </r>
    <r>
      <rPr>
        <vertAlign val="superscript"/>
        <sz val="10"/>
        <color theme="0"/>
        <rFont val="Calibri"/>
        <family val="2"/>
        <scheme val="minor"/>
      </rPr>
      <t>(3)</t>
    </r>
  </si>
  <si>
    <r>
      <t>Deep renovation equivalent  rate</t>
    </r>
    <r>
      <rPr>
        <vertAlign val="superscript"/>
        <sz val="10"/>
        <color theme="0"/>
        <rFont val="Calibri"/>
        <family val="2"/>
        <scheme val="minor"/>
      </rPr>
      <t>(5)</t>
    </r>
  </si>
  <si>
    <t>Number of buildings renovated X-3</t>
  </si>
  <si>
    <t>Number of buildings renovated X-2</t>
  </si>
  <si>
    <t>Total floor area renovated (m2) X-3</t>
  </si>
  <si>
    <t>Total floor area renovated (m2) X-2</t>
  </si>
  <si>
    <t>Renovation rate X-3</t>
  </si>
  <si>
    <t>Renovation rate X-2</t>
  </si>
  <si>
    <t>Deep renovation equivalent  rate X-3</t>
  </si>
  <si>
    <t>Deep renovation equivalent  rate X-2</t>
  </si>
  <si>
    <t>Light</t>
  </si>
  <si>
    <t>Medium</t>
  </si>
  <si>
    <t>Deep</t>
  </si>
  <si>
    <t>Non-residential buildings</t>
  </si>
  <si>
    <t>Notation: X = reporting year; Miav = mandatory if available; V = voluntary</t>
  </si>
  <si>
    <t>(1) An energy renovation means the change of one or more building elements (building envelope and technical building systems  according to EPBD Art. 2(9)),having the potential to significantly affect the calculated or metered amount of energy needed to meet the energy demand associated with a typical use of the building, which includes, inter alia, energy used for heating, cooling, ventilation, hot water and lighting.</t>
  </si>
  <si>
    <r>
      <t>(3) Renovation rate refers to the cumulated affected building floor area [m</t>
    </r>
    <r>
      <rPr>
        <i/>
        <vertAlign val="superscript"/>
        <sz val="9"/>
        <color rgb="FF1F497D"/>
        <rFont val="Calibri"/>
        <family val="2"/>
        <scheme val="minor"/>
      </rPr>
      <t>2</t>
    </r>
    <r>
      <rPr>
        <i/>
        <sz val="9"/>
        <color rgb="FF1F497D"/>
        <rFont val="Calibri"/>
        <family val="2"/>
        <scheme val="minor"/>
      </rPr>
      <t>] of all buildings that underwent an energy renovation in calendar year X-3 or X-2, for different renovation depths, divided by the total floor area [m</t>
    </r>
    <r>
      <rPr>
        <i/>
        <vertAlign val="superscript"/>
        <sz val="9"/>
        <color rgb="FF1F497D"/>
        <rFont val="Calibri"/>
        <family val="2"/>
        <scheme val="minor"/>
      </rPr>
      <t>2</t>
    </r>
    <r>
      <rPr>
        <i/>
        <sz val="9"/>
        <color rgb="FF1F497D"/>
        <rFont val="Calibri"/>
        <family val="2"/>
        <scheme val="minor"/>
      </rPr>
      <t xml:space="preserve">] of the building stock in the same period. </t>
    </r>
  </si>
  <si>
    <t>Renovation depths can be defined as “light” (3% ≤ x ≤ 30% savings), “medium” (30% &lt; x ≤ 60% savings) and “deep” (a renovation which transforms a building or building unit (a) before 1 January 2030, into a nearly zero-energy building (b) as of 1 January 2030, into a zero-emission building).</t>
  </si>
  <si>
    <t xml:space="preserve">The total energy renovation rate is defined as the sum of all renovation rates of the covered depths. </t>
  </si>
  <si>
    <t>The definition of nearly zero-energy buildings (NZEB) is according to official national NZEB definitions transposing Article 9 of Directive 2010/31/EU, following the framework definition in Article 2 of Directive 2010/31/EU: “Nearly zero-energy building means a building that has a very high energy performance, as determined in accordance with Annex I. The nearly zero or very low amount of energy required should be covered to a very significant extent by energy from renewable sources, including energy from renewable sources produced on-site or nearby.”</t>
  </si>
  <si>
    <t xml:space="preserve">(5) Deep renovation equivalent rate equalises/weights the renovation rates at deep renovation depth and can be calculated by the following formula: Equivalent deep renovation rate = [(light renovation depth)*(light renovation rate) + (medium renovation depth)*(medium renovation rate) + (deep renovation depth)*(deep renovation rate)] / (deep renovation depth)] - all factors in %. </t>
  </si>
  <si>
    <t>Renovation depths are the ratio between primary energy saved and total primary energy before renovation of the respective part of the stock.</t>
  </si>
  <si>
    <t>Milestones and progress indicators of the long-term strategy for the renovation of the national stock of residential and non-residential buildings – other indicators</t>
  </si>
  <si>
    <t>Milestones and progress indicators of the long-term strategy for the renovation of the national stock of residential and non-residential buildings</t>
  </si>
  <si>
    <r>
      <t xml:space="preserve">Target </t>
    </r>
    <r>
      <rPr>
        <vertAlign val="superscript"/>
        <sz val="12"/>
        <color theme="0"/>
        <rFont val="Times New Roman"/>
        <family val="1"/>
        <charset val="161"/>
      </rPr>
      <t>(1)</t>
    </r>
  </si>
  <si>
    <t xml:space="preserve">Progress Indicator </t>
  </si>
  <si>
    <r>
      <t xml:space="preserve">(if applicable) </t>
    </r>
    <r>
      <rPr>
        <vertAlign val="superscript"/>
        <sz val="12"/>
        <color theme="0"/>
        <rFont val="Times New Roman"/>
        <family val="1"/>
        <charset val="161"/>
      </rPr>
      <t>(2)</t>
    </r>
  </si>
  <si>
    <r>
      <t xml:space="preserve">Name of indicator to monitor progress </t>
    </r>
    <r>
      <rPr>
        <vertAlign val="superscript"/>
        <sz val="12"/>
        <color theme="0"/>
        <rFont val="Times New Roman"/>
        <family val="1"/>
        <charset val="161"/>
      </rPr>
      <t>(3)</t>
    </r>
  </si>
  <si>
    <t>Milestone / progress indicator 1</t>
  </si>
  <si>
    <t>Reduction of the final energy consumption per m2 for households</t>
  </si>
  <si>
    <t>Final energy consumption for households</t>
  </si>
  <si>
    <t>Milestone / progress indicator 2</t>
  </si>
  <si>
    <t>Reduction of the calculated energy consumption per m2 for households (based on energy performance certificated)</t>
  </si>
  <si>
    <t>10% / 19% / 28%</t>
  </si>
  <si>
    <t>2030 / 2040 / 2050</t>
  </si>
  <si>
    <t>Energy performance certificates</t>
  </si>
  <si>
    <t>Milestone / progress indicator 3</t>
  </si>
  <si>
    <t>Milestone / progress indicator 4</t>
  </si>
  <si>
    <r>
      <rPr>
        <i/>
        <u/>
        <sz val="9"/>
        <color rgb="FF1F497D"/>
        <rFont val="Calibri"/>
        <family val="2"/>
        <scheme val="minor"/>
      </rPr>
      <t>Do not insert extra rows</t>
    </r>
    <r>
      <rPr>
        <i/>
        <sz val="9"/>
        <color rgb="FF1F497D"/>
        <rFont val="Calibri"/>
        <family val="2"/>
        <scheme val="minor"/>
      </rPr>
      <t>. Please use the rows available. If more rows are needed, please contact the EEA.</t>
    </r>
  </si>
  <si>
    <t>Milestones and progress indicators of the long-term strategy for the renovation of the national stock of residential and non-residential buildings - the contributions to the Union's energy efficiency targets</t>
  </si>
  <si>
    <t>Please describe how progress towards the milestones in the long-term renovation strategy contributed to achieving the Union's energy efficiency targets in accordance with Directive 2012/27/EU</t>
  </si>
  <si>
    <t>Update of other national objectives on energy efficiency as reported in the integrated national energy and climate plan</t>
  </si>
  <si>
    <r>
      <t xml:space="preserve">Progress towards target/ objective </t>
    </r>
    <r>
      <rPr>
        <vertAlign val="superscript"/>
        <sz val="12"/>
        <color theme="0"/>
        <rFont val="Times New Roman"/>
        <family val="1"/>
        <charset val="161"/>
      </rPr>
      <t>(1)</t>
    </r>
  </si>
  <si>
    <r>
      <t xml:space="preserve">Expected impacts of the set objective </t>
    </r>
    <r>
      <rPr>
        <vertAlign val="superscript"/>
        <sz val="12"/>
        <color theme="0"/>
        <rFont val="Times New Roman"/>
        <family val="1"/>
        <charset val="161"/>
      </rPr>
      <t>(2)</t>
    </r>
  </si>
  <si>
    <t>(1) Member States shall provide an update on the progress achieved up to the current situation. If targets were set, an overview of the main actions and achieved milestones should be given. If targets were not set, then an update on whether targets have since been set and a description of the targets should be provided.</t>
  </si>
  <si>
    <t>(2) Member States shall describe the expected impacts of the set objectives, and their timeframe.</t>
  </si>
  <si>
    <t>Information regarding public investment and lending products in accordance with the revised EED Article 30(17)</t>
  </si>
  <si>
    <t>Volume of public investments in energy efficiency</t>
  </si>
  <si>
    <t>Million euro</t>
  </si>
  <si>
    <t>Average leverage factor achieved by public funding supporting energy efficiency measures (1)</t>
  </si>
  <si>
    <t>Average leverage factor achieved by public funding supporting energy efficiency measures</t>
  </si>
  <si>
    <t>Nav</t>
  </si>
  <si>
    <t>Volume of energy efficiency lending products</t>
  </si>
  <si>
    <t>Description of different lending products</t>
  </si>
  <si>
    <t>National financing programmes put in place to increase uptake of energy efficiency and best practices, and innovative financing schemes for energy efficiency</t>
  </si>
  <si>
    <t>Varmepumpepuljen og energirenoveringspuljen (tidligere Bygningspuljen, Energiaftale 2018):
Bygningspuljen blev oprettet med Energiaftale 2018. Der er afsat ca. 2,6 mia. kr. i perioden 2020-2026 til bygningspuljen med Energiaftale 2018, Opfølgende aftale ifm. Klimaaftale for energi og industri mv. 2020 og Finansloven for 2021. Bygningspuljen gav tilskud til varmepumpe og energirenovering for private boligejere. Formålet med bygningspuljen var at fremskynde konverteringer væk fra bl.a. olie- og gasfyr, at bidrage til at indfri Danmarks klimamål, samt bidrage med energieffektiviseringer til opfyldelse af Danmarks energispareforpligtelse. Bygningspuljen blev besluttet opsplittet med Klimaaftale om grøn strøm og varme 2022 i to puljer fra 2023. Midlerne afsat til bygningspuljen i 2023 blev fordelt, så 70 pct. tilfaldt varmepumpepuljen og 30 pct. tilfaldt energirenoveringspuljen. 
Varmepumpepuljen:
Varmepumpepuljen indeholder konverteringsdelen af den forhenværende bygningspulje og bidrager til konverteringer væk fra olie- og gasfyr. I 2023 var der på finansloven afsat 236,1 mio. kr. til puljen. Effekten fra Varmepumpepuljen er talt med under tiltag nr. 5 ”Konverteringer, tilskud, afgiftsændringer mv.”.
Energirenoveringspuljen:
Energirenoveringspuljen indeholder energieffektiviseringsdelen af den forhenværende bygningspulje og bidrager til energibesparelser gennem energirenoveringsprojekter, såsom vinduer, efterisolering mv. i beboelsesbygninger. I 2023 var der på finansloven afsat 101,2 mio. kr. til puljen.
Skrotningsordningen (Energiaftale 2018):
Med Energiaftale 2018 blev det besluttet at give tilskud til energitjenesteleverandører, der udlejer en varmepumpe på abonnement til en varmekunde mod skrotning af deres olie-, gas- eller træpillefyr (Skrotningsordningen). Der er i alt afsat 210 mio. kr. til i Skrotningsordningen i perioden 2020-2026
Erhvervstilskud til virksomheder (Erhvervspuljen, Energiaftale 2018):
Erhvervspuljen blev oprettet med Energiaftale 2018. Der er i alt afsat ca. 3,2 mia. kr. i perioden 2020-2029 med Energiaftale 2018, Klimaaftale for energi og industri mv. 2020, Aftale om en grøn skattereform 2020 og Aftale om grøn strøm og varme 2022. Erhvervspuljen er en tilskudspulje til virksomheders eneribesparende eller CO2-reducerende tiltag. Tilskud ydes baseret på det enkelte tiltags energibesparelse eller CO2-reduktion og virksomhedens størrelse. Ordningen er åben for private virksomheder i Danmark inden for langt de fleste brancher og til de fleste typer projekter, der sparer energi eller CO2 fra energiudledninger.
Renovering af almene boliger (Grøn boligaftale 2020)
Med Grøn boligaftale 2020 blev det besluttet at tilskynde renoveringsindsatser i den almene boligsektor til gavn for lejere. Der er i alt afsat 30 mia. kr. til hele aftalen i 2021-2026, heraf ca. 600 mio. kr. til energibesparelsestiltag. Som incitament til at energirenovere i den almene boligsektor blev der med aftalen oprettet en grøn garanti, hvor en del af huslejen som lejere i almene boliger betaler, går til en fond, der finansierer istandsættelse af bygningerne. Aftalen indebærer desuden et strukturskifte i Landbyggefondens støttesystem med et nyt grønt støttekriterium, en ny grøn garanti og en fond til forsøg, der skal energieffektivisere bygninger i den almene boligsektor. Betingelserne for anvendelsen af fonden forhandles løbende mellem regeringen og interesse- og brancheorganisationen BL - Danmarks Almene Boliger.
Tiltag til udfasning af olie- og gasfyr med fjernvarme eller varmepumper
Med Energiaftale 2018 blev der første gang afsat midler til udfasning af olie- og gasfyr. Med Klimaftale om energi og industri mv. 2020 blev der desuden aftalt en række andre initiativer, der understøtter konverteringer fra olie og gasfyr, herunder afgiftsændringer mv.:
1. Ændringer til fjernvarmereguleringen
2. Tilskud til projekter vedrørende udrulning af fjernvarmedistributionsnet (Fjernvarmepuljen)
3. Ændringer til Skrotningsordningen efter 2018
4. Varmepumpepuljen
5. Afkoblingsordningen
6. Ændringer i beskatning af energi til opvarmning (olie og gas)
Efterfølgende er der med Klimaaftale om energi og industri mv. 2020, Aaftale om Finanslov 2021, Aftale om vinterhjælp 2022, Aftale om inflationshjælp 2023, og i Aftale om Finanslov 2024 og Aftale om deludmøntning af Grøn Fond 2024 blevet afsat yderligere midler til at fremme udfasning af olie- og gasfyr mv. Der er afsat knap 5,8 mia. kr. fra 2020-2026 til tilskud og administration af tilskudsordninger, som understøtter omstilling væk fra bl.a. olie- og gasfyr i private boliger, samt energieffektivitet.
Omstillingsstøtten
Med Grøn skattereform for industri mv. 2022 blev aftalepartierne enige om en højere og mere ensartet CO2-afgift på udledninger fra industrien mv. Samtidigt blev partierne enige om at afsætte ca. 2 mia. kr. til omstillingsstøtte i en overgangsperiode til de virksomheder, som har sværest ved at omstille sig og rammes hårdest af afgiften. Formålet med omstillingsstøtten er bl.a. at understøtte, at virksomheder i målgruppen får mulighed for at konvertere deres produktion til mere CO2-besparende energikilder, hvilket ofte også vil medføre energibesparelser. Med Aftale om udmøntning af omstillingsstøtten fra Grøn skattereform for industri mv. 2024 er der afsat ca. 1 mia. kr. i 2025-2034 og ca. 0,9 mia. kr. i 2025-2029 til henholdsvis en driftsstøtte- og en investeringsstøtteordning til CO2-intensive virksomheder inden for de fleste af de brancher, som rammes af den nye CO2-afgift. Støtten gives på baggrund af konkret teknisk omstilling, der medfører CO2-reduktioner. 
Ramme til grøn omstilling og effektiviseringer (Aftale om deludmøntning af grøn fond 2024)
Med Aftale om Deludmøntning af Grøn Fond 2024 blev det besluttet at afsatte en ramme på 750 mio. kr. i 2024-2030 samt 50 mio. kr. varigt til grøn omstilling og effektiviseringer af vejgodstransport.</t>
  </si>
  <si>
    <t>(1) the leverage factor shoubld be calculated as the ration between the national public investments in energy efficiency and the total volume of mobilised investments</t>
  </si>
  <si>
    <t>De danske finansielle institutioner tilbyder en række forskellige låntyper til finansiering af energieffektivitetsprojekter. De danske realkreditinstitutioner tilbyder således både sikrede og usikrede obligationslån til en meget favorabel rente. Renten er ens for alle som kan bestå en kreditvurdering. Sikrede obligationslån kræver, at låntageren stiller sikkerhed – for eksempel i form af fast ejendom eller andre værdifulde aktiver – hvilket reducerer risiko og ofte resulterer i lavere rente. Usikrede obligationslån stiller derimod ingen direkte sikkerhed, men kræver en høj kreditværdighed og en solid økonomisk historik. Disse realkreditlån kan ydes til f.eks. grønne renoveringer, men der eksisterer også specifikke lån som alene ydes til grønne formål, dvs. de gives f.eks. alene til bygninger med en vis energieffektivitet, som oprenoveres til et bedre energimærke eller til elbiler. 
Udover realkreditlån findes der også andre grønne lån, der er designet specielt til ”grønne” investeringer og kan indeholde særlige incitamenter såsom lavere renter, reducerede gebyrer eller længere løbetider. For at kvalificere sig til disse finansieringsløsninger skal ansøgere typisk fremlægge en detaljeret projektbeskrivelse med beregninger af forventede energibesparelser, en miljøvurdering samt dokumentation for økonomisk stabilitet og fremtidige indtægter. Yderligere krav kan omfatte en gennemgang af eksisterende energiforbrug og en plan for implementering af energieffektive teknologier. Långiverne foretager en samlet vurdering af både projektets miljømæssige potentiale og den økonomiske risiko forbundet med investeringen. 
De finansielle institutioner bruger mange kræfter på at markedsføre lån til grønne investeringer, og der er stor efterspørgsel på lånetyperne.</t>
  </si>
  <si>
    <t>Functioning of the system of guarantees of origin for electricity, gas and heating &amp; cooling from RES</t>
  </si>
  <si>
    <t>Electricity</t>
  </si>
  <si>
    <r>
      <t xml:space="preserve">Guarantees of origin – issued </t>
    </r>
    <r>
      <rPr>
        <vertAlign val="superscript"/>
        <sz val="10"/>
        <color rgb="FF004B7F"/>
        <rFont val="Calibri"/>
        <family val="2"/>
        <scheme val="minor"/>
      </rPr>
      <t>(1)</t>
    </r>
  </si>
  <si>
    <t>Guarantees of origin - issued</t>
  </si>
  <si>
    <t>Number</t>
  </si>
  <si>
    <r>
      <t xml:space="preserve">Guarantees of origin – canceled </t>
    </r>
    <r>
      <rPr>
        <vertAlign val="superscript"/>
        <sz val="10"/>
        <color rgb="FF004B7F"/>
        <rFont val="Calibri"/>
        <family val="2"/>
        <scheme val="minor"/>
      </rPr>
      <t>(2)</t>
    </r>
  </si>
  <si>
    <t>Guarantees of origin - cancelled</t>
  </si>
  <si>
    <r>
      <t xml:space="preserve">Guarantees of origin - resulting annual national renewable energy consumption </t>
    </r>
    <r>
      <rPr>
        <vertAlign val="superscript"/>
        <sz val="10"/>
        <color rgb="FF004B7F"/>
        <rFont val="Calibri"/>
        <family val="2"/>
        <scheme val="minor"/>
      </rPr>
      <t>(3)</t>
    </r>
  </si>
  <si>
    <t>Resulting annual national RES consumption GWh</t>
  </si>
  <si>
    <t>GWh</t>
  </si>
  <si>
    <t>Gas</t>
  </si>
  <si>
    <t>Guarantees of origin - canceled</t>
  </si>
  <si>
    <r>
      <t xml:space="preserve">Guarantees of origin - resulting annual national renewable energy consumption </t>
    </r>
    <r>
      <rPr>
        <vertAlign val="superscript"/>
        <sz val="10"/>
        <color rgb="FF004B7F"/>
        <rFont val="Calibri"/>
        <family val="2"/>
        <scheme val="minor"/>
      </rPr>
      <t>(4)</t>
    </r>
  </si>
  <si>
    <t>Heating/cooling</t>
  </si>
  <si>
    <t>Measures taken on Guarantees of Origin</t>
  </si>
  <si>
    <t>Measures taken to ensure reliability</t>
  </si>
  <si>
    <t xml:space="preserve">Meter readings used for GOs are collected from the DSOs who are the measurement bodies established under national regulation to be responsible for the collection and validation of metering readings and measured volumes of energy produced (as well as consumed) and used in financial market settlement processes. GO registry managed in it-system with multi-factor authentication,  WASP ASVS Level 2, and  ISO 27001 certified. From 2026 gas disclosure provisions (incl residual mix provisions) for gas suppliers will be introduced with the Gas Market Directive.
Denmark has taken measures to ensure reliability in the market of heating and cooling guarantees of origin (H&amp;C GOs). Denmark has established regulation that ensures, that H&amp;C GOs can only be used to show a renewable energy consumption in the same district heating network as the GO was issued. This ensures accuracy for the consumer between the heat consumption and the bought GO. </t>
  </si>
  <si>
    <t>Measures taken to protect against fraud of the system</t>
  </si>
  <si>
    <t>KYC (know-your-customer) process for new acount holders. Member of AIB (electricity) and Member of ERGAR (Gas).  All biomass used for production of biomethane is verified by a 3rd party. Balance of sold and cancelled gas GOs in Denmark is verified by a yearly  auditor's statement.</t>
  </si>
  <si>
    <r>
      <t>Notation: X = reporting year; M</t>
    </r>
    <r>
      <rPr>
        <i/>
        <vertAlign val="subscript"/>
        <sz val="9"/>
        <color rgb="FF004B7F"/>
        <rFont val="Calibri"/>
        <family val="2"/>
        <scheme val="minor"/>
      </rPr>
      <t>iap</t>
    </r>
    <r>
      <rPr>
        <i/>
        <sz val="9"/>
        <color rgb="FF004B7F"/>
        <rFont val="Calibri"/>
        <family val="2"/>
        <scheme val="minor"/>
      </rPr>
      <t xml:space="preserve"> = mandatory if applicable</t>
    </r>
  </si>
  <si>
    <t>(1) The number of guarantees of origin issued for energy that is produced from renewable energy sources in the Member State during the reporting period, based on the time of production of the energy.</t>
  </si>
  <si>
    <t>(2) The number of guarantees of origin from renewable energy sources cancelled for energy that is consumed in the Member State during the reporting period.</t>
  </si>
  <si>
    <t>(3) The quantity of energy consumption for which the origin has proven to originate from renewable energy sources, being determined as the cancelled guarantees of origin for energy consumption from renewable energy sources in the reporting period + the renewable share of the residual mix multiplied by the total energy consumption for the reporting period that is not covered with guarantees of origin cancellation.</t>
  </si>
  <si>
    <t>(4) The quantity of energy consumption for which the origin has proven to originate from renewable energy sources, being determined as the cancelled guarantees of origin for energy consumption from renewable energy sources in the reporting period + the energy consumption from renewable energy sources through other reliable tracking mechanisms that avoid double counting (which may include “the renewable share of the residual mix multiplied by the total energy consumption for the reporting period that is not covered with guarantees of origin cancellation nor other reliable tracking mechanisms”).</t>
  </si>
  <si>
    <t xml:space="preserve"> Changes in commodity prices and land use associated with use of biomass and other forms of energy from renewable sources</t>
  </si>
  <si>
    <r>
      <t xml:space="preserve">Please report changes in commodity prices within the Member State associated with its increased use of biomass and other forms of energy from renewable sources </t>
    </r>
    <r>
      <rPr>
        <vertAlign val="superscript"/>
        <sz val="10"/>
        <color rgb="FF004B7F"/>
        <rFont val="Calibri"/>
        <family val="2"/>
      </rPr>
      <t>(1)</t>
    </r>
  </si>
  <si>
    <t>Changes in commodity prices</t>
  </si>
  <si>
    <r>
      <t xml:space="preserve">Please report changes in land use within the Member State associated with its increased use of biomass and other forms of energy from renewable sources </t>
    </r>
    <r>
      <rPr>
        <vertAlign val="superscript"/>
        <sz val="10"/>
        <color rgb="FF004B7F"/>
        <rFont val="Calibri"/>
        <family val="2"/>
      </rPr>
      <t>(2)</t>
    </r>
  </si>
  <si>
    <t xml:space="preserve">Changes in land use </t>
  </si>
  <si>
    <t>Produktionen af biogas er øget markant siden 2012. Størstedelen af biomassen er produceret af affald og restprodukter, men det er tilladt for værkerne at benytte en bestemt andel energiafgrøder. Majs er langt den mest dominerende type energiafgrøder, der anvendes. På grund af udvidelsen af produktionen har den samlede mængde af energiafgrøder i biogas været stigende siden 2015. Forudsat at alle energiafgrøderne er majs, og at majsen dyrkes i Danmark, er arealet til energiafgrødedyrkning steget fra ca. 2.390 ha i 2015/16 til ca. 17.433 ha i 2020/21 og ca. 21.834 ha i 2024. Grænsen for tilladt andel af energiafgrøder er sænket, og der er indført forbud mod anvendelse af majs fra midten af 2025.</t>
  </si>
  <si>
    <r>
      <t>M</t>
    </r>
    <r>
      <rPr>
        <i/>
        <vertAlign val="subscript"/>
        <sz val="9"/>
        <color rgb="FF004B7F"/>
        <rFont val="Calibri"/>
        <family val="2"/>
        <scheme val="minor"/>
      </rPr>
      <t>iap</t>
    </r>
    <r>
      <rPr>
        <i/>
        <sz val="9"/>
        <color rgb="FF004B7F"/>
        <rFont val="Calibri"/>
        <family val="2"/>
        <scheme val="minor"/>
      </rPr>
      <t xml:space="preserve"> = mandatory if applicable</t>
    </r>
  </si>
  <si>
    <r>
      <t>(1)</t>
    </r>
    <r>
      <rPr>
        <i/>
        <sz val="9"/>
        <color rgb="FF004B7F"/>
        <rFont val="Calibri"/>
        <family val="2"/>
        <scheme val="minor"/>
      </rPr>
      <t xml:space="preserve"> Changes in commodity prices to be reported at national level (or subnational if applicable). These include any shifts in prices related to food and feed crops. (increased price for food/feed product due to increased energy use of the same feedstock). These also include shifts in prices related to increased demand for forest biomass for energy use – i.e., shifts in prices for material products made from waste and residue due increased energy use and competition for feedstock.</t>
    </r>
  </si>
  <si>
    <r>
      <t>(2)</t>
    </r>
    <r>
      <rPr>
        <i/>
        <sz val="9"/>
        <color rgb="FF004B7F"/>
        <rFont val="Calibri"/>
        <family val="2"/>
        <scheme val="minor"/>
      </rPr>
      <t xml:space="preserve"> For land use change, please report only the actual change in land used for biomass consumed for energy, not all agricultural land.</t>
    </r>
  </si>
  <si>
    <t>Estimated excess production of energy from renewable sources compared to the national trajectory towards the 2030 target</t>
  </si>
  <si>
    <t>Estimated excess production resulting from domestic renewable sources (A)</t>
  </si>
  <si>
    <t>Estimated excess production from domestic RES</t>
  </si>
  <si>
    <t>Estimated production resulting from joint projects between Member States or joint projects between Member States and third countries which counts toward the national contribution towards the 2030 target (B)</t>
  </si>
  <si>
    <t>Estimated production from joint projects</t>
  </si>
  <si>
    <t>Estimated production resulting from joint support schemes which counts toward the national contribution towards the 2030 target (C)</t>
  </si>
  <si>
    <t>Estimated production from joint support schemes</t>
  </si>
  <si>
    <t>Estimated excess production overall (excluding future statistical transfers) (=A+B+C)</t>
  </si>
  <si>
    <t>Estimated excess production overall</t>
  </si>
  <si>
    <t>Estimated deficit production resulting from  domestic renewable sources (D)</t>
  </si>
  <si>
    <t>Estimated deficit production</t>
  </si>
  <si>
    <t>Technological development and deployment of biofuels made from feedstocks listed in Annex IX to Directive 2018/2001</t>
  </si>
  <si>
    <t>Data</t>
  </si>
  <si>
    <t>Please report technological development and deployment of biofuels in your country made from feedstocks listed in Annex IX to Directive 2018/2001 (1)</t>
  </si>
  <si>
    <t>Danmark producerer biogas og biodiesel af Annex IX-råprodukter. De producerede mængder fra eksisterende anlæg er ikke opgjort.
I 2023 var det totale forbrug af brændstoffer produceret af råvarer fra Annex IX i vej- og togtransport 1205 TJ. I 2020 var forbruget 1606 TJ, mens det i 2021 var 1792 TJ.
Import og forbrug af biobrændstoffer produceret af Annex IX-råprodukter var i 2023 som følger: 
- Forbrug af danskproduceret biogas på gylle og spildevandsslam, biomassefraktion af industriaffald og biomassefraktion af blandet kommunalt affald: 453 TJ
- Forbrug af danskproduceret biodiesel på animal fats classified as categories 1 and 2, og biomassefraktion af industriaffald (TER): 184 TJ
- Import af biogas produceret på gylle og spildevandsslam, biomassefraktion af industriaffald, biomassefraktion af blandet kommunalt affald, råglycerin: 326 GJ
- Import af HVO produceret på used cooking oil: 412 TJ
- Import af biodiesel produceret på animal fats classified as categories 1 and 2, used cooking oil og biomassefraktion af industriaffald (TER): 154 TJ</t>
  </si>
  <si>
    <t>M = mandatory</t>
  </si>
  <si>
    <r>
      <t>(1)</t>
    </r>
    <r>
      <rPr>
        <i/>
        <sz val="10"/>
        <color rgb="FF004B7F"/>
        <rFont val="Calibri"/>
        <family val="2"/>
        <scheme val="minor"/>
      </rPr>
      <t xml:space="preserve"> Deployment can be reported in installed capacities and actual production of different advanced biofuel technologies. As well as the number of installations and feedstock type. Development could list the different technology pathways and give a brief description of their status in a qualitative manner (development phase, how close to market uptake, recent developments, investments).</t>
    </r>
  </si>
  <si>
    <t>According to footnote (1) it is possible to structure the data in a more granular system as outline in the table below (max 20 feedstock types).</t>
  </si>
  <si>
    <t>For field "feedstock type" please input one or multiple from the following: A (a); A (b); A (c); A (d); A (e); A(f); A (g); A (i); A (j); A (k); A (l); A (m); A (n); A (o); A (p); A (q); B (a); B (b).</t>
  </si>
  <si>
    <t>Feedstock type</t>
  </si>
  <si>
    <t>Installed capacity, ktoe/year</t>
  </si>
  <si>
    <t>Number of installations</t>
  </si>
  <si>
    <t>Actual production, ktoe</t>
  </si>
  <si>
    <t>Input feedstock type(s) here (see list above)</t>
  </si>
  <si>
    <r>
      <t xml:space="preserve">Please report technological development and deployment of biofuels in your country made from feedstocks listed in Annex IX to Directive 2018/2001 </t>
    </r>
    <r>
      <rPr>
        <vertAlign val="superscript"/>
        <sz val="10"/>
        <color rgb="FF004B7F"/>
        <rFont val="Calibri"/>
        <family val="2"/>
        <scheme val="minor"/>
      </rPr>
      <t>(1)</t>
    </r>
  </si>
  <si>
    <t>Estimated impact of the production or use of biofuels, bioliquids and biomass fuels on biodiversity, water resources and availability, soils and air quality</t>
  </si>
  <si>
    <t>Production of biofuels, bioliquids, biomass</t>
  </si>
  <si>
    <t>Use of biofuels, bioliquids, biomass</t>
  </si>
  <si>
    <t>Notation key</t>
  </si>
  <si>
    <r>
      <t xml:space="preserve">Estimated impact of production of biofuels, bioliquids, biomass </t>
    </r>
    <r>
      <rPr>
        <vertAlign val="superscript"/>
        <sz val="12"/>
        <color theme="0"/>
        <rFont val="Calibri"/>
        <family val="2"/>
        <scheme val="minor"/>
      </rPr>
      <t>(1)</t>
    </r>
  </si>
  <si>
    <t>Start_period 
(YYYY-MM-DD)</t>
  </si>
  <si>
    <t>End_period 
(YYYY-MM-DD)</t>
  </si>
  <si>
    <r>
      <t xml:space="preserve">Description of methods to estimate the impact </t>
    </r>
    <r>
      <rPr>
        <vertAlign val="superscript"/>
        <sz val="12"/>
        <color theme="0"/>
        <rFont val="Calibri"/>
        <family val="2"/>
        <scheme val="minor"/>
      </rPr>
      <t>(1)</t>
    </r>
  </si>
  <si>
    <r>
      <t xml:space="preserve">Estimated impact of use of biofuels, bioliquids, biomass </t>
    </r>
    <r>
      <rPr>
        <vertAlign val="superscript"/>
        <sz val="12"/>
        <color theme="0"/>
        <rFont val="Calibri"/>
        <family val="2"/>
        <scheme val="minor"/>
      </rPr>
      <t>(1)</t>
    </r>
  </si>
  <si>
    <t>End_period
 (YYYY-MM-DD)</t>
  </si>
  <si>
    <r>
      <t>M</t>
    </r>
    <r>
      <rPr>
        <vertAlign val="subscript"/>
        <sz val="12"/>
        <color rgb="FF004B7F"/>
        <rFont val="Calibri"/>
        <family val="2"/>
        <scheme val="minor"/>
      </rPr>
      <t>iav</t>
    </r>
  </si>
  <si>
    <t>notation</t>
  </si>
  <si>
    <t>Estimated impact of biofuels-bioliquids-biomass</t>
  </si>
  <si>
    <t>Start_period</t>
  </si>
  <si>
    <t>End_period</t>
  </si>
  <si>
    <t>Description of methods to estimate the impact</t>
  </si>
  <si>
    <t>Biodiversity</t>
  </si>
  <si>
    <t>Water stock (ground water, surface water) &amp; water availability</t>
  </si>
  <si>
    <t>Soils</t>
  </si>
  <si>
    <t>Air quality</t>
  </si>
  <si>
    <r>
      <t>M</t>
    </r>
    <r>
      <rPr>
        <i/>
        <vertAlign val="subscript"/>
        <sz val="10"/>
        <color rgb="FF004B7F"/>
        <rFont val="Calibri"/>
        <family val="2"/>
        <scheme val="minor"/>
      </rPr>
      <t>iav</t>
    </r>
    <r>
      <rPr>
        <i/>
        <sz val="10"/>
        <color rgb="FF004B7F"/>
        <rFont val="Calibri"/>
        <family val="2"/>
        <scheme val="minor"/>
      </rPr>
      <t xml:space="preserve"> = mandatory if available</t>
    </r>
  </si>
  <si>
    <r>
      <t xml:space="preserve">(1) </t>
    </r>
    <r>
      <rPr>
        <i/>
        <sz val="10"/>
        <color rgb="FF004B7F"/>
        <rFont val="Calibri"/>
        <family val="2"/>
        <scheme val="minor"/>
      </rPr>
      <t>Estimated impacts and the methods used can be described in quantitative and qualitative manner. If quantitative impacts are described, please do specify the unit and the time period they relate to.</t>
    </r>
  </si>
  <si>
    <t>Observed cases of fraud in the chain of custody of biofuels, bioliquids and biomass fuels</t>
  </si>
  <si>
    <t>Please report observed cases of fraud in the chain of custody of biofuels, bioliquids and biomass fuels</t>
  </si>
  <si>
    <t>Observed cases of fraud</t>
  </si>
  <si>
    <t>Der er ikke observeret eksempler på direkte snyd eller svindel</t>
  </si>
  <si>
    <r>
      <t>M</t>
    </r>
    <r>
      <rPr>
        <i/>
        <vertAlign val="subscript"/>
        <sz val="10"/>
        <color rgb="FF004B7F"/>
        <rFont val="Calibri"/>
        <family val="2"/>
        <scheme val="minor"/>
      </rPr>
      <t>iap</t>
    </r>
    <r>
      <rPr>
        <i/>
        <sz val="10"/>
        <color rgb="FF004B7F"/>
        <rFont val="Calibri"/>
        <family val="2"/>
        <scheme val="minor"/>
      </rPr>
      <t xml:space="preserve"> = mandatory if applicable</t>
    </r>
  </si>
  <si>
    <t>Table 7</t>
  </si>
  <si>
    <t>Share of biodegradable waste in waste-to-energy plants used for producing energy</t>
  </si>
  <si>
    <t>Are waste-to-energy plants operated</t>
  </si>
  <si>
    <t>If yes</t>
  </si>
  <si>
    <t>Share of biodegradable waste used (%)</t>
  </si>
  <si>
    <t>Share of biodegradable waste used - percentage</t>
  </si>
  <si>
    <t xml:space="preserve">Methodology for estimating the share </t>
  </si>
  <si>
    <t>Methodology for estimating the share</t>
  </si>
  <si>
    <t>55% share of energy content from a 2012 investigation with actual measurements from the waste-to-energy plants.</t>
  </si>
  <si>
    <t>Steps taken to improve and verify the estimates</t>
  </si>
  <si>
    <t>In 2025 we are investigating wastes calorific value and this may improve the share estimate</t>
  </si>
  <si>
    <r>
      <t xml:space="preserve">(1) </t>
    </r>
    <r>
      <rPr>
        <i/>
        <sz val="10"/>
        <color rgb="FF004B7F"/>
        <rFont val="Calibri"/>
        <family val="2"/>
        <scheme val="minor"/>
      </rPr>
      <t>Member States shall select from the following options: Yes; No.</t>
    </r>
  </si>
  <si>
    <r>
      <t xml:space="preserve">Are waste-to-energy plants operated? </t>
    </r>
    <r>
      <rPr>
        <vertAlign val="superscript"/>
        <sz val="10"/>
        <color rgb="FF004B7F"/>
        <rFont val="Calibri"/>
        <family val="2"/>
        <scheme val="minor"/>
      </rPr>
      <t>(1)</t>
    </r>
  </si>
  <si>
    <t>In 2025 we are investigating the calorifc value for waste which may lead to changes in the share estimate.</t>
  </si>
  <si>
    <t>Table 8:</t>
  </si>
  <si>
    <t>Electricity and heat generation from renewable energy in buildings (1)</t>
  </si>
  <si>
    <t>source</t>
  </si>
  <si>
    <t>Total final energy consumption from renewables in buildings for heating purposes</t>
  </si>
  <si>
    <t>Final energy consumption from renewables in buildings for heating purposes</t>
  </si>
  <si>
    <t>Solar thermal systems</t>
  </si>
  <si>
    <t>Biomass</t>
  </si>
  <si>
    <t>Heat pumps</t>
  </si>
  <si>
    <t>Geothermal systems</t>
  </si>
  <si>
    <t>Other decentralised renewable sources</t>
  </si>
  <si>
    <t>Total renewable heat consumed in buildings</t>
  </si>
  <si>
    <t>Renewable heat consumed in buildings</t>
  </si>
  <si>
    <t>Total renewable heat produced and fed into the grid (district heating)</t>
  </si>
  <si>
    <t>Renewable heat produced and fed into the grid (district heating)</t>
  </si>
  <si>
    <t>Total renewable electricity production in buildings</t>
  </si>
  <si>
    <t>Renewable electricity production in buildings</t>
  </si>
  <si>
    <t>Solar PV systems</t>
  </si>
  <si>
    <t>Total renewable electricity consumption in buildings</t>
  </si>
  <si>
    <t>Renewable electricity consumption in buildings</t>
  </si>
  <si>
    <t>Total renewable electricity fed into grid</t>
  </si>
  <si>
    <t>Renewable electricity fed into grid</t>
  </si>
  <si>
    <r>
      <t xml:space="preserve"> (1)</t>
    </r>
    <r>
      <rPr>
        <i/>
        <sz val="10"/>
        <color rgb="FF004B7F"/>
        <rFont val="Calibri"/>
        <family val="2"/>
        <scheme val="minor"/>
      </rPr>
      <t xml:space="preserve"> Building’ means a roofed construction having walls, for which energy is used to condition the indoor climate (Directive 2010/31/EU, Article 2(1)) whereas Annex I of that Directive defines, for the purpose of the calculation of energy performance of buildings, the following classification of categories: (a) single-family houses of different types; (b) apartment blocks; (c) offices; (d) educational buildings; (e) hospitals; (f) hotels and restaurants; (g) sports facilities; (h) wholesale and retail trade services buildings; (i) other types of energy-consuming buildings (Directive 2010/31/EU, point 5 of Annex I).</t>
    </r>
  </si>
  <si>
    <r>
      <t xml:space="preserve">(2) </t>
    </r>
    <r>
      <rPr>
        <i/>
        <sz val="10"/>
        <color rgb="FF004B7F"/>
        <rFont val="Calibri"/>
        <family val="2"/>
        <scheme val="minor"/>
      </rPr>
      <t>Biomass produced in accordance with the sustainability criteria for biofuels, bioliquids and biomass fuels, laid down in Article 29 of Directive (EU) 2018/2001.</t>
    </r>
  </si>
  <si>
    <r>
      <t>M</t>
    </r>
    <r>
      <rPr>
        <vertAlign val="subscript"/>
        <sz val="10"/>
        <color rgb="FF004B7F"/>
        <rFont val="Calibri"/>
        <family val="2"/>
        <scheme val="minor"/>
      </rPr>
      <t>iav</t>
    </r>
  </si>
  <si>
    <r>
      <t xml:space="preserve">Biomass </t>
    </r>
    <r>
      <rPr>
        <vertAlign val="superscript"/>
        <sz val="10"/>
        <color rgb="FF004B7F"/>
        <rFont val="Calibri"/>
        <family val="2"/>
        <scheme val="minor"/>
      </rPr>
      <t>(2)</t>
    </r>
  </si>
  <si>
    <t>Table 9:</t>
  </si>
  <si>
    <t>The amount of solid biomass used for energy production</t>
  </si>
  <si>
    <t>TJ NCV</t>
  </si>
  <si>
    <r>
      <t>Notation: X = Reporting year; M</t>
    </r>
    <r>
      <rPr>
        <vertAlign val="subscript"/>
        <sz val="10"/>
        <color rgb="FF004B7F"/>
        <rFont val="Calibri"/>
        <family val="2"/>
        <scheme val="minor"/>
      </rPr>
      <t>iav</t>
    </r>
    <r>
      <rPr>
        <sz val="10"/>
        <color rgb="FF004B7F"/>
        <rFont val="Calibri"/>
        <family val="2"/>
        <scheme val="minor"/>
      </rPr>
      <t xml:space="preserve"> = mandatory if available</t>
    </r>
  </si>
  <si>
    <r>
      <t>(1)</t>
    </r>
    <r>
      <rPr>
        <sz val="10"/>
        <color rgb="FF004B7F"/>
        <rFont val="Calibri"/>
        <family val="2"/>
        <scheme val="minor"/>
      </rPr>
      <t xml:space="preserve"> Amounts of biomass used in the related sector, covering also transformation losses.</t>
    </r>
  </si>
  <si>
    <r>
      <t>(2)</t>
    </r>
    <r>
      <rPr>
        <sz val="10"/>
        <color rgb="FF004B7F"/>
        <rFont val="Calibri"/>
        <family val="2"/>
        <scheme val="minor"/>
      </rPr>
      <t xml:space="preserve"> This includes among others, agriculture, forestry and commerce, trade and services. </t>
    </r>
  </si>
  <si>
    <r>
      <t xml:space="preserve">1) Energy sector (total) </t>
    </r>
    <r>
      <rPr>
        <vertAlign val="superscript"/>
        <sz val="10"/>
        <color rgb="FF004B7F"/>
        <rFont val="Calibri"/>
        <family val="2"/>
        <scheme val="minor"/>
      </rPr>
      <t>(1)</t>
    </r>
  </si>
  <si>
    <r>
      <t xml:space="preserve">a) Electricity </t>
    </r>
    <r>
      <rPr>
        <vertAlign val="superscript"/>
        <sz val="10"/>
        <color rgb="FF004B7F"/>
        <rFont val="Calibri"/>
        <family val="2"/>
        <scheme val="minor"/>
      </rPr>
      <t>(1)</t>
    </r>
  </si>
  <si>
    <r>
      <t xml:space="preserve">b) Combined heat and power </t>
    </r>
    <r>
      <rPr>
        <vertAlign val="superscript"/>
        <sz val="10"/>
        <color rgb="FF004B7F"/>
        <rFont val="Calibri"/>
        <family val="2"/>
        <scheme val="minor"/>
      </rPr>
      <t>(1)</t>
    </r>
  </si>
  <si>
    <r>
      <t xml:space="preserve">c) Heat </t>
    </r>
    <r>
      <rPr>
        <vertAlign val="superscript"/>
        <sz val="10"/>
        <color rgb="FF004B7F"/>
        <rFont val="Calibri"/>
        <family val="2"/>
        <scheme val="minor"/>
      </rPr>
      <t>(1)</t>
    </r>
  </si>
  <si>
    <r>
      <t xml:space="preserve">2) Transformation sector (except for energy) </t>
    </r>
    <r>
      <rPr>
        <vertAlign val="superscript"/>
        <sz val="10"/>
        <color rgb="FF004B7F"/>
        <rFont val="Calibri"/>
        <family val="2"/>
        <scheme val="minor"/>
      </rPr>
      <t>(1)</t>
    </r>
  </si>
  <si>
    <r>
      <t xml:space="preserve">3) Industry sector internal (consumed and autoproduced electricity, CHP and heat) </t>
    </r>
    <r>
      <rPr>
        <vertAlign val="superscript"/>
        <sz val="10"/>
        <color rgb="FF004B7F"/>
        <rFont val="Calibri"/>
        <family val="2"/>
        <scheme val="minor"/>
      </rPr>
      <t>(1)</t>
    </r>
    <r>
      <rPr>
        <sz val="10"/>
        <color rgb="FF004B7F"/>
        <rFont val="Calibri"/>
        <family val="2"/>
        <scheme val="minor"/>
      </rPr>
      <t xml:space="preserve"> </t>
    </r>
  </si>
  <si>
    <r>
      <t xml:space="preserve">4) Direct final consumption residential </t>
    </r>
    <r>
      <rPr>
        <vertAlign val="superscript"/>
        <sz val="10"/>
        <color rgb="FF004B7F"/>
        <rFont val="Calibri"/>
        <family val="2"/>
        <scheme val="minor"/>
      </rPr>
      <t>(1)</t>
    </r>
  </si>
  <si>
    <r>
      <t xml:space="preserve">5) Other </t>
    </r>
    <r>
      <rPr>
        <vertAlign val="superscript"/>
        <sz val="10"/>
        <color rgb="FF004B7F"/>
        <rFont val="Calibri"/>
        <family val="2"/>
        <scheme val="minor"/>
      </rPr>
      <t>(1) (2)</t>
    </r>
  </si>
  <si>
    <t xml:space="preserve"> Progress in each sector and reasons why energy consumption remained stable or was growing in final energy consumption sectors</t>
  </si>
  <si>
    <t>Sector</t>
  </si>
  <si>
    <r>
      <t xml:space="preserve">Reasons for growth/stable final energy consumption in year X-3 </t>
    </r>
    <r>
      <rPr>
        <vertAlign val="superscript"/>
        <sz val="12"/>
        <color theme="0"/>
        <rFont val="Times New Roman"/>
        <family val="1"/>
      </rPr>
      <t>(3)</t>
    </r>
  </si>
  <si>
    <t>If Other year X-3</t>
  </si>
  <si>
    <t>Reasons for growth/stable final energy consumption in year X-2</t>
  </si>
  <si>
    <t>If Other year X-2</t>
  </si>
  <si>
    <r>
      <t xml:space="preserve">Select category(ies) from foonote (1): copy past the coresponding category label(s). 
</t>
    </r>
    <r>
      <rPr>
        <sz val="10"/>
        <color rgb="FFFF0000"/>
        <rFont val="Calibri"/>
        <family val="2"/>
        <scheme val="minor"/>
      </rPr>
      <t>If you include more than one category, please use " ; " as a separator between the different labels.</t>
    </r>
  </si>
  <si>
    <t>If you select "other" category, please specify which.</t>
  </si>
  <si>
    <t>Industry</t>
  </si>
  <si>
    <t>Transport</t>
  </si>
  <si>
    <t>Increase of transport of passengers</t>
  </si>
  <si>
    <t>Households</t>
  </si>
  <si>
    <t>Decline of fuel prices</t>
  </si>
  <si>
    <t>Services</t>
  </si>
  <si>
    <t>Agriculture</t>
  </si>
  <si>
    <t>Normal minor fluctuations in production pattern</t>
  </si>
  <si>
    <r>
      <t>Notation: X = reporting year; M = mandatory; M</t>
    </r>
    <r>
      <rPr>
        <i/>
        <vertAlign val="subscript"/>
        <sz val="9"/>
        <color rgb="FF1F497D"/>
        <rFont val="Calibri"/>
        <family val="2"/>
        <scheme val="minor"/>
      </rPr>
      <t>iap</t>
    </r>
    <r>
      <rPr>
        <i/>
        <sz val="9"/>
        <color rgb="FF1F497D"/>
        <rFont val="Calibri"/>
        <family val="2"/>
        <scheme val="minor"/>
      </rPr>
      <t xml:space="preserve"> = mandatory if applicable;  </t>
    </r>
    <r>
      <rPr>
        <i/>
        <sz val="9"/>
        <color rgb="FFFF0000"/>
        <rFont val="Calibri"/>
        <family val="2"/>
        <charset val="161"/>
        <scheme val="minor"/>
      </rPr>
      <t>"X-3" = 2022 and "X-2"=2023</t>
    </r>
    <r>
      <rPr>
        <i/>
        <sz val="9"/>
        <color rgb="FF1F497D"/>
        <rFont val="Calibri"/>
        <family val="2"/>
        <scheme val="minor"/>
      </rPr>
      <t>.</t>
    </r>
  </si>
  <si>
    <t>Notation keys can be reported if values (numbers) are not reportable. "NA" (not applicable) can be reported and it must be instead of an otherwise value.</t>
  </si>
  <si>
    <r>
      <rPr>
        <i/>
        <vertAlign val="superscript"/>
        <sz val="9"/>
        <color rgb="FF1F497D"/>
        <rFont val="Calibri"/>
        <family val="2"/>
      </rPr>
      <t>(1)</t>
    </r>
    <r>
      <rPr>
        <i/>
        <sz val="9"/>
        <color rgb="FF1F497D"/>
        <rFont val="Calibri"/>
        <family val="2"/>
      </rPr>
      <t xml:space="preserve"> Member States to choose from the following reasons (more than one reason can be selected, additional reasons can be specified under ‘other’): Economic growth; Decline of fuel prices; Increase of value added; Increase of employment; Increase of transport of goods; Increase of transport of passengers; Increase of population and/or households; Increase of disposable income of households; Worsening of winter climatic conditions; Worsening of summer climatic conditions; Exceptional event; Change in the methodology of measurement or calculation of energy consumptions; other. 
</t>
    </r>
    <r>
      <rPr>
        <i/>
        <vertAlign val="superscript"/>
        <sz val="9"/>
        <color rgb="FF1F497D"/>
        <rFont val="Calibri"/>
        <family val="2"/>
      </rPr>
      <t>(2)</t>
    </r>
    <r>
      <rPr>
        <i/>
        <sz val="9"/>
        <color rgb="FF1F497D"/>
        <rFont val="Calibri"/>
        <family val="2"/>
      </rPr>
      <t xml:space="preserve"> Additional sectors may be added and specified.
</t>
    </r>
    <r>
      <rPr>
        <i/>
        <vertAlign val="superscript"/>
        <sz val="9"/>
        <color rgb="FFFF0000"/>
        <rFont val="Calibri"/>
        <family val="2"/>
        <charset val="161"/>
      </rPr>
      <t>(3)</t>
    </r>
    <r>
      <rPr>
        <i/>
        <sz val="9"/>
        <color rgb="FFFF0000"/>
        <rFont val="Calibri"/>
        <family val="2"/>
        <charset val="161"/>
      </rPr>
      <t xml:space="preserve"> If FEC decreased no explanation is expected - In that case, please populate the table with the notation key "NA".</t>
    </r>
  </si>
  <si>
    <t>If you need to add other sectors, please specify (2) ; please, field one row per additional sector as necessary (Max. 15 sectors).</t>
  </si>
  <si>
    <r>
      <t xml:space="preserve">Choose (an) item(s) </t>
    </r>
    <r>
      <rPr>
        <vertAlign val="superscript"/>
        <sz val="10"/>
        <color rgb="FF1F497D"/>
        <rFont val="Calibri"/>
        <family val="2"/>
        <scheme val="minor"/>
      </rPr>
      <t>(1)</t>
    </r>
  </si>
  <si>
    <t>Total building floor area of the buildings with a total useful floor area over 250 m2 owned and occupied by the Member States' central government that, on 1 January in year X-2 and X-1, which did not meet the energy performance requirements referred to in Article 5(1) of Directive 2012/27/EU</t>
  </si>
  <si>
    <t>Reporting element Hidden</t>
  </si>
  <si>
    <r>
      <t>Indicators 1</t>
    </r>
    <r>
      <rPr>
        <vertAlign val="superscript"/>
        <sz val="12"/>
        <color theme="0"/>
        <rFont val="Calibri"/>
        <family val="2"/>
        <scheme val="minor"/>
      </rPr>
      <t>st</t>
    </r>
    <r>
      <rPr>
        <sz val="12"/>
        <color theme="0"/>
        <rFont val="Calibri"/>
        <family val="2"/>
        <scheme val="minor"/>
      </rPr>
      <t xml:space="preserve"> of January of Year X-2</t>
    </r>
  </si>
  <si>
    <r>
      <t>Indicators 1</t>
    </r>
    <r>
      <rPr>
        <vertAlign val="superscript"/>
        <sz val="12"/>
        <color theme="0"/>
        <rFont val="Calibri"/>
        <family val="2"/>
        <scheme val="minor"/>
      </rPr>
      <t>st</t>
    </r>
    <r>
      <rPr>
        <sz val="12"/>
        <color theme="0"/>
        <rFont val="Calibri"/>
        <family val="2"/>
        <scheme val="minor"/>
      </rPr>
      <t xml:space="preserve"> of January of Year X-1</t>
    </r>
  </si>
  <si>
    <r>
      <t>Total building floor area of the buildings with a total useful floor area over 250 m</t>
    </r>
    <r>
      <rPr>
        <vertAlign val="superscript"/>
        <sz val="10"/>
        <color rgb="FF1F497D"/>
        <rFont val="Calibri"/>
        <family val="2"/>
        <scheme val="minor"/>
      </rPr>
      <t>2</t>
    </r>
    <r>
      <rPr>
        <sz val="10"/>
        <color rgb="FF1F497D"/>
        <rFont val="Calibri"/>
        <family val="2"/>
        <scheme val="minor"/>
      </rPr>
      <t xml:space="preserve"> owned and occupied by the Member States’ central government</t>
    </r>
  </si>
  <si>
    <t>Total building floor area of the buildings with a total useful floor area over 250 m2 owned and occupied by the Member States' central government</t>
  </si>
  <si>
    <r>
      <t xml:space="preserve">Total building floor area of the buildings which did </t>
    </r>
    <r>
      <rPr>
        <u/>
        <sz val="10"/>
        <color rgb="FF1F497D"/>
        <rFont val="Calibri"/>
        <family val="2"/>
        <scheme val="minor"/>
      </rPr>
      <t>not</t>
    </r>
    <r>
      <rPr>
        <sz val="10"/>
        <color rgb="FF1F497D"/>
        <rFont val="Calibri"/>
        <family val="2"/>
        <scheme val="minor"/>
      </rPr>
      <t xml:space="preserve"> meet the energy performance requirements </t>
    </r>
  </si>
  <si>
    <t xml:space="preserve">Total building floor area of the buildings which did not meet the energy performance requirements </t>
  </si>
  <si>
    <t>Notation: X = reporting year; M = mandatory; V = voluntary.</t>
  </si>
  <si>
    <t>Number of energy audits carried out in in year X-3 and X-2. In addition, the total estimated number of large companies in their territory to which Article 8(4) of Directive 2012/27/EU is applicable and the number of energy audits carried out in those enterprises in the year X-3 and X-2</t>
  </si>
  <si>
    <r>
      <t xml:space="preserve">X-3 </t>
    </r>
    <r>
      <rPr>
        <vertAlign val="superscript"/>
        <sz val="12"/>
        <color theme="0"/>
        <rFont val="Calibri"/>
        <family val="2"/>
        <scheme val="minor"/>
      </rPr>
      <t>(2)</t>
    </r>
  </si>
  <si>
    <t xml:space="preserve">Total number of energy audits carried out </t>
  </si>
  <si>
    <t>number</t>
  </si>
  <si>
    <r>
      <t xml:space="preserve">Number of large companies </t>
    </r>
    <r>
      <rPr>
        <vertAlign val="superscript"/>
        <sz val="10"/>
        <color rgb="FF1F497D"/>
        <rFont val="Calibri"/>
        <family val="2"/>
        <scheme val="minor"/>
      </rPr>
      <t>(1)</t>
    </r>
    <r>
      <rPr>
        <sz val="10"/>
        <color rgb="FF1F497D"/>
        <rFont val="Calibri"/>
        <family val="2"/>
        <scheme val="minor"/>
      </rPr>
      <t xml:space="preserve"> to which Article 8(4) of Directive 2012/27/EU applies</t>
    </r>
  </si>
  <si>
    <t>Number of large companies  to which Article 8(4) of Directive 2012/27/EU applies</t>
  </si>
  <si>
    <t>Number of energy audits carried out in large companies to which Article 8(4) of Directive 2012/27/EU is applicable</t>
  </si>
  <si>
    <t xml:space="preserve">Notation: X = reporting year; M = mandatory. </t>
  </si>
  <si>
    <r>
      <rPr>
        <i/>
        <vertAlign val="superscript"/>
        <sz val="9"/>
        <color rgb="FF1F497D"/>
        <rFont val="Calibri"/>
        <family val="2"/>
        <scheme val="minor"/>
      </rPr>
      <t>(1)</t>
    </r>
    <r>
      <rPr>
        <i/>
        <sz val="9"/>
        <color rgb="FF1F497D"/>
        <rFont val="Calibri"/>
        <family val="2"/>
        <scheme val="minor"/>
      </rPr>
      <t xml:space="preserve"> The definition for the enterprises in scope of Article 8(4) of Directive 2012/27/EU follows the Commission’s definition for small and medium-sized enterprises (SMEs), as included in Commission Recommendation 2003/361/EC of 6 May 2003 concerning the definition of micro, small and medium-sized enterprises (OJ L 124, 20.5.2003, p. 36).</t>
    </r>
  </si>
  <si>
    <t>Applied national primary energy factor for electricity and a justification, if this is different from the default coefficient referred to in footnote (3) of Annex IV to Directive 2012/27/EU</t>
  </si>
  <si>
    <t>National primary energy factor for electricity (number)</t>
  </si>
  <si>
    <t>Justification, if factor is different from default coefficient referred to in footnote (3) of Annex IV to Directive 2012/27/EU</t>
  </si>
  <si>
    <t>The Danish primary energy factor for electricity is calculated by considering the entire energy supply, and is based on both the energy statistics and the energy outlook to reflect the actual energy mix. The current factor was set in 2018.</t>
  </si>
  <si>
    <r>
      <t xml:space="preserve">Number and floor area of new and renovated nearly zero-energy buildings </t>
    </r>
    <r>
      <rPr>
        <b/>
        <i/>
        <vertAlign val="superscript"/>
        <sz val="12"/>
        <color theme="0"/>
        <rFont val="Calibri"/>
        <family val="2"/>
        <scheme val="minor"/>
      </rPr>
      <t>(1)</t>
    </r>
    <r>
      <rPr>
        <b/>
        <i/>
        <sz val="12"/>
        <color theme="0"/>
        <rFont val="Calibri"/>
        <family val="2"/>
        <scheme val="minor"/>
      </rPr>
      <t xml:space="preserve"> in year X-2 and X-1, as provided in Article 9 of Directive 2010/31/EU, where necessary based on statistical sampling</t>
    </r>
  </si>
  <si>
    <r>
      <t>Total floor area (m</t>
    </r>
    <r>
      <rPr>
        <vertAlign val="superscript"/>
        <sz val="12"/>
        <color theme="0"/>
        <rFont val="Calibri"/>
        <family val="2"/>
        <scheme val="minor"/>
      </rPr>
      <t>2</t>
    </r>
    <r>
      <rPr>
        <sz val="12"/>
        <color theme="0"/>
        <rFont val="Calibri"/>
        <family val="2"/>
        <scheme val="minor"/>
      </rPr>
      <t>)</t>
    </r>
  </si>
  <si>
    <t> X-1</t>
  </si>
  <si>
    <r>
      <t xml:space="preserve">Residential sector: Total </t>
    </r>
    <r>
      <rPr>
        <sz val="10"/>
        <color rgb="FFFF0000"/>
        <rFont val="Calibri"/>
        <family val="2"/>
        <charset val="161"/>
        <scheme val="minor"/>
      </rPr>
      <t>NZEBs</t>
    </r>
  </si>
  <si>
    <t>Residential sector: Total NZEBs</t>
  </si>
  <si>
    <r>
      <t>M</t>
    </r>
    <r>
      <rPr>
        <vertAlign val="subscript"/>
        <sz val="10"/>
        <color rgb="FF1F497D"/>
        <rFont val="Calibri"/>
        <family val="2"/>
        <scheme val="minor"/>
      </rPr>
      <t>iav</t>
    </r>
    <r>
      <rPr>
        <sz val="10"/>
        <color rgb="FF1F497D"/>
        <rFont val="Calibri"/>
        <family val="2"/>
        <scheme val="minor"/>
      </rPr>
      <t xml:space="preserve">  </t>
    </r>
  </si>
  <si>
    <t>Residential sector: New NZEBs</t>
  </si>
  <si>
    <t>Residential sector: Renovation</t>
  </si>
  <si>
    <r>
      <t xml:space="preserve">Non-residential (private): Total </t>
    </r>
    <r>
      <rPr>
        <sz val="10"/>
        <color rgb="FFFF0000"/>
        <rFont val="Calibri"/>
        <family val="2"/>
        <charset val="161"/>
        <scheme val="minor"/>
      </rPr>
      <t>NZEBs</t>
    </r>
  </si>
  <si>
    <t>Non-residential (private): Total NZEBs</t>
  </si>
  <si>
    <t>Non-residential (private): New NZEBs</t>
  </si>
  <si>
    <t>Non-residential (private): Renovation</t>
  </si>
  <si>
    <r>
      <t>Non-residential (public</t>
    </r>
    <r>
      <rPr>
        <vertAlign val="superscript"/>
        <sz val="10"/>
        <color rgb="FF1F497D"/>
        <rFont val="Calibri"/>
        <family val="2"/>
        <scheme val="minor"/>
      </rPr>
      <t>(2)</t>
    </r>
    <r>
      <rPr>
        <sz val="10"/>
        <color rgb="FF1F497D"/>
        <rFont val="Calibri"/>
        <family val="2"/>
        <scheme val="minor"/>
      </rPr>
      <t xml:space="preserve">): Total </t>
    </r>
    <r>
      <rPr>
        <sz val="10"/>
        <color rgb="FFFF0000"/>
        <rFont val="Calibri"/>
        <family val="2"/>
        <charset val="161"/>
        <scheme val="minor"/>
      </rPr>
      <t>NZEBs</t>
    </r>
  </si>
  <si>
    <t>Non-residential (public): Total NZEBs</t>
  </si>
  <si>
    <t>Non-residential (public): New NZEBs</t>
  </si>
  <si>
    <t>Non-residential (public): Renovation</t>
  </si>
  <si>
    <r>
      <t>Definition of nearly zero-energy buildings</t>
    </r>
    <r>
      <rPr>
        <vertAlign val="superscript"/>
        <sz val="10"/>
        <color rgb="FF1F497D"/>
        <rFont val="Calibri"/>
        <family val="2"/>
        <scheme val="minor"/>
      </rPr>
      <t>(3)</t>
    </r>
  </si>
  <si>
    <t>Definition of nearly zero-energy buildings</t>
  </si>
  <si>
    <r>
      <t>Notation: X = reporting year; M</t>
    </r>
    <r>
      <rPr>
        <i/>
        <vertAlign val="subscript"/>
        <sz val="9"/>
        <color rgb="FF1F497D"/>
        <rFont val="Calibri"/>
        <family val="2"/>
        <scheme val="minor"/>
      </rPr>
      <t>iav</t>
    </r>
    <r>
      <rPr>
        <i/>
        <sz val="9"/>
        <color rgb="FF1F497D"/>
        <rFont val="Calibri"/>
        <family val="2"/>
        <scheme val="minor"/>
      </rPr>
      <t xml:space="preserve"> = mandatory if available; V = voluntary.</t>
    </r>
  </si>
  <si>
    <t xml:space="preserve">The information to be reported is the cumulative number of new NZEB and buildings renovated to NZEB standards.  </t>
  </si>
  <si>
    <r>
      <rPr>
        <i/>
        <vertAlign val="superscript"/>
        <sz val="9"/>
        <color rgb="FF1F497D"/>
        <rFont val="Calibri"/>
        <family val="2"/>
        <scheme val="minor"/>
      </rPr>
      <t>(1)</t>
    </r>
    <r>
      <rPr>
        <i/>
        <sz val="9"/>
        <color rgb="FF1F497D"/>
        <rFont val="Calibri"/>
        <family val="2"/>
        <scheme val="minor"/>
      </rPr>
      <t xml:space="preserve"> The definition of nearly zero-energy buildings is according to official national NZEB definitions transposing Article 9 of Directive 2010/31/EU, following the framework definition in Article 2 of Directive 2010/31/EU: “Nearly zero-energy building means a building that has a very high energy performance, as determined in accordance with Annex I. The nearly zero or very low amount of energy required should be covered to a very significant extent by energy from renewable sources, including energy from renewable sources produced on-site or nearby”.  </t>
    </r>
  </si>
  <si>
    <r>
      <rPr>
        <i/>
        <vertAlign val="superscript"/>
        <sz val="9"/>
        <color rgb="FF1F497D"/>
        <rFont val="Calibri"/>
        <family val="2"/>
      </rPr>
      <t>(2)</t>
    </r>
    <r>
      <rPr>
        <i/>
        <sz val="9"/>
        <color rgb="FF1F497D"/>
        <rFont val="Calibri"/>
        <family val="2"/>
      </rPr>
      <t xml:space="preserve"> The COMMISSION RECOMMENDATION (EU) 2019/786 on building renovation, clarifies that Article 2a(1)(e) of Directive 2010/31/EU concerns all public buildings (and not just public bodies buildings’ that are owned and occupied by central government). Policies and actions under Article 2a(1)(e)  of Directive 2010/31/EU should include, for example, buildings that are occupied (e.g. leased or rented) by local or regional authorities and buildings that are owned by central government and regional or local authorities, but not necessarily occupied by them.</t>
    </r>
  </si>
  <si>
    <r>
      <rPr>
        <i/>
        <vertAlign val="superscript"/>
        <sz val="9"/>
        <color rgb="FF1F497D"/>
        <rFont val="Calibri"/>
        <family val="2"/>
        <scheme val="minor"/>
      </rPr>
      <t>(3)</t>
    </r>
    <r>
      <rPr>
        <i/>
        <sz val="9"/>
        <color rgb="FF1F497D"/>
        <rFont val="Calibri"/>
        <family val="2"/>
        <scheme val="minor"/>
      </rPr>
      <t xml:space="preserve"> Member States may provide a reference to or a short description of their national NZEB definitions.</t>
    </r>
  </si>
  <si>
    <t>Internet link to the website where the list or the interface of energy services providers referred to in Article 18(1), point (c) of Directive 2012/27/EU can be accessible</t>
  </si>
  <si>
    <t>Internet link to the website of the list or the interface of energy services providers referred to in Article 18(1), point (c) of Directive 2012/27/EU</t>
  </si>
  <si>
    <t>https://byggeriogenergi.dk/
https://sparenergi.dk/privat/raadgivningen
https://ens.dk/forsyning-og-forbrug/byggeri-og-renovering
https://sparenergi.dk/privat/tid-til-skifte-varmekilde/hvilken-type-varmepumpe-skal-du-vaelge
https://old.sparenergi.dk/forbruger/vaerktoejer/bedrebolig/find-en-raadgiver</t>
  </si>
  <si>
    <t>Further details or comments on data</t>
  </si>
  <si>
    <t>M = mandatory; V = voluntary</t>
  </si>
  <si>
    <t>Directive 2012/27/EU, article 18(1), point (c) : "Member States shall promote the energy services market and access for SMEs to this market by making publicly available and regularly updating a list of available energy service providers who are qualified and/or certified and their qualifications and/or certifications in accordance with Article 16, or providing an interface where energy service providers can provide information."</t>
  </si>
  <si>
    <t>Building renovations leads to energy reduction, which contributed to reducing GHG emissions in buildings.</t>
  </si>
  <si>
    <t xml:space="preserve">Den ene tilgang til afgrænsningen tager udgangspunkt i husholdninger med lav indkomst, hvor boligen samtidig har en lav energimæssig ydeevne. Med denne tilgang skønnes der ca. 28.000-29.000 husholdninger med lav indkomst og boliger i energiklasse E eller lavere, hvilket svarer til ca. 0,9 pct. af alle danske husholdninger. Den anden tilgang, der kan anlægges er lav indkomst, og boligen har en lav energimæssig ydeevne, samtidig med at husholdningen har et højt energiforbrug. Med denne tilgang skønnes der ca. 7.000-29.000 husholdninger, der har lav lavindkomst og boliger i energiklasse E eller lavere samt et højt energiforbrug, hvilket vil svare til 0,2-0,9 pct. af alle danske husholdninger. Ud fra de to modeller angives, at der er ca. mellem 7.000-29.000 i målgruppen i Danmark. Det svarer til en andel på ca. 0,2-0,9 pct. af alle danske husholdninger. </t>
  </si>
  <si>
    <t>En e-familie er i lavindkomstgruppen, hvis e-familiens indkomst målt på ækvivaleret disponibel indkomst er mindre end 50 pct. af medianindkomsten i befolkningen i en periode på tre år.</t>
  </si>
  <si>
    <t>Højt energiforbrug (målt i energienheder) opgøres som de husholdninger (operationaliseret som e-familier), hvor forbruget er opgjort som højere end to gange det danske medianforbrug. Energiforbruget opgøres som husholdningens energiforbrug delt med det ækvivaleredeantal personer i husholdningen.</t>
  </si>
  <si>
    <t>In december 2022 the trilog negotiations on the ETS proposal concluded, and the phase out was confirmed</t>
  </si>
  <si>
    <r>
      <t xml:space="preserve">Denmark’s commitments and national targets for net greenhouse gas removals pursuant to Article 4(1) and (2) of Regulation (EU) 2018/841:
In May 2023, a revised regulation of emissions by sources and CO2-removals by sinks in the land sector – LULUCF Regulation – (LULUCF: Land use, Land-Use Change and Forestry) entered into force. Credits obtained under this Regulation can be used to reach the target outside the Effort Sharing Regulation (ESR) in accordance with the ESR rules up to a certain limit. The limit for Denmark is 14.6 million CO2e credits from LULUCF in the period 2021-2030 divided into two separate shares of 7.3 million CO2e credits from LULUCF in each of the periods 2021-2025 and 2026-2030. Further information on the obligations under the LULUCF Regulation is included below.
With regard to greenhouse gas emissions and removals, and with a view to contributing to the achievement of the EU’s economy-wide emissions reduction target for 2030, Denmark’s obligations under the LULUCF Regulation are the following:
• </t>
    </r>
    <r>
      <rPr>
        <b/>
        <sz val="12"/>
        <rFont val="Times New Roman"/>
        <family val="1"/>
      </rPr>
      <t>2021-2030:</t>
    </r>
    <r>
      <rPr>
        <sz val="12"/>
        <rFont val="Times New Roman"/>
        <family val="1"/>
      </rPr>
      <t xml:space="preserve"> Accounting for emissions and removals from land use, land use change and forestry (‘LULUCF’) in the periods from 2021 to 2025 and from 2026 to 2030, which occur in the following economic accounting categories on the territory of Denmark in the EU:
   - afforested land;
   - areas under deforestation;
   - arable land under crop cultivation;
   - agricultural land with grass; and
   - managed forest land; and
   - harvested wood products; and
   - from 2026, also managed wetlands, settlements and other land.
• </t>
    </r>
    <r>
      <rPr>
        <b/>
        <sz val="12"/>
        <rFont val="Times New Roman"/>
        <family val="1"/>
      </rPr>
      <t>2021-2025:</t>
    </r>
    <r>
      <rPr>
        <sz val="12"/>
        <rFont val="Times New Roman"/>
        <family val="1"/>
      </rPr>
      <t xml:space="preserve"> To ensure that Denmark’s LULUCF emissions do not exceed LULUCF removals calculated in accordance with accounting rules (i.e. that the result of the sum of total emissions and removals on the EU territory of Denmark in the above-mentioned land accounting categories in the comprehensively reviewed final 2027 inventory submission, calculated in accordance with the LULUCF Regulation, is zero or negative taking into account flexibilities as applicable). 
• </t>
    </r>
    <r>
      <rPr>
        <b/>
        <sz val="12"/>
        <rFont val="Times New Roman"/>
        <family val="1"/>
      </rPr>
      <t>2026-2029:</t>
    </r>
    <r>
      <rPr>
        <sz val="12"/>
        <rFont val="Times New Roman"/>
        <family val="1"/>
      </rPr>
      <t xml:space="preserve"> To ensure that Denmark’s net LULUCF emissions do not exceed a budgetary target for the period 2026-2029 that is to be set by the Commission in 2025 on the basis of the comprehensively reviewed final 2025 inventory submission (i.e. that the net LULUCF emissions 2026-2029 in the comprehensively reviewed final 2032 inventory submission are below the budgetary target for the periode 2026-2029 taking into account flexibilities as applicable).
• </t>
    </r>
    <r>
      <rPr>
        <b/>
        <sz val="12"/>
        <rFont val="Times New Roman"/>
        <family val="1"/>
      </rPr>
      <t>2030:</t>
    </r>
    <r>
      <rPr>
        <sz val="12"/>
        <rFont val="Times New Roman"/>
        <family val="1"/>
      </rPr>
      <t xml:space="preserve"> To ensure that Denmark’s net LULUCF emissions in 2030 in the comprehensively reviewed final 2032 inventory submission are reduced by 0.441 million tonnes of CO2e compared to the average of net LULUCF emissions in 2016, 2017 and 2018 as reported in the comprehensively reviewed final 2032 inventory submission taking into account flexibilities as applicable.</t>
    </r>
  </si>
  <si>
    <r>
      <t>ktCO</t>
    </r>
    <r>
      <rPr>
        <vertAlign val="subscript"/>
        <sz val="12"/>
        <rFont val="Times New Roman"/>
        <family val="1"/>
      </rPr>
      <t>2</t>
    </r>
    <r>
      <rPr>
        <sz val="12"/>
        <rFont val="Times New Roman"/>
        <family val="1"/>
      </rPr>
      <t>e</t>
    </r>
  </si>
  <si>
    <r>
      <t xml:space="preserve">In 2023 the government launched </t>
    </r>
    <r>
      <rPr>
        <i/>
        <sz val="10"/>
        <color indexed="8"/>
        <rFont val="Calibri"/>
        <family val="2"/>
        <scheme val="minor"/>
      </rPr>
      <t>Klimatilpasningsplan</t>
    </r>
    <r>
      <rPr>
        <sz val="10"/>
        <color indexed="8"/>
        <rFont val="Calibri"/>
        <family val="2"/>
        <scheme val="minor"/>
      </rPr>
      <t xml:space="preserve"> </t>
    </r>
    <r>
      <rPr>
        <i/>
        <sz val="10"/>
        <color indexed="8"/>
        <rFont val="Calibri"/>
        <family val="2"/>
        <scheme val="minor"/>
      </rPr>
      <t>I</t>
    </r>
    <r>
      <rPr>
        <sz val="10"/>
        <color indexed="8"/>
        <rFont val="Calibri"/>
        <family val="2"/>
        <scheme val="minor"/>
      </rPr>
      <t xml:space="preserve"> (climate adaptation plan I). The plan addresses Denmark’s most pressing challenges related to climate change adaptation namely those related to water.  Denmark is a flat country with a long coastline and many islands, which makes Denmark particularly vulnerable to coastal flooding and high groundwater levels. Denmark has therefore prioritized the following actions:
- Technical and financial support to particularly vulnerable coastal areas 
- Beach nourishment and maintenance of coastal infrastructure along the west coast 
- Governance and structural solutions to strengthen municipal coastal protection
- Bill with governance and structural solutions to issues with high groundwater levels in cities
- A cross-ministerial task force to strengthen national coordination of climate change adaptation
- Analyses of costs and investment needs 
- Focus on development of climate change adaptation in harmony with nature and environment, including an in-depth look at regulatory challenges
The government is also currently working on a second climate adaptation plan </t>
    </r>
    <r>
      <rPr>
        <i/>
        <sz val="10"/>
        <color rgb="FF000000"/>
        <rFont val="Calibri"/>
        <family val="2"/>
        <scheme val="minor"/>
      </rPr>
      <t>Klimatilpasningsplan II</t>
    </r>
    <r>
      <rPr>
        <sz val="10"/>
        <color indexed="8"/>
        <rFont val="Calibri"/>
        <family val="2"/>
        <scheme val="minor"/>
      </rPr>
      <t xml:space="preserve"> which will further address the challenges related to water in Denmark. The plans are based on the most recent data and emission scenarios regarding climate change from The National Danish Meteorological Institute (DMI). 
In January 2025 DMI and The Danish Environment Protection Agency released a new guidance on how to use IPCC's global emission scenarios in the national tools supporting climate change adaptation. The tools cover sea levels, storm surges, temperatures and precipitation in different scenarios. Data generated through the implementation of the Floods Directive is also used to identify areas most at risk of flooding to strengthen local and national planning. A new national mapping of flood risks was published in December 2024. 
With the implementation of the Water Framework Directive Denmark carries out a wide range of solutions that also benefit climate change adaptation. These are also largely nature-based solutions working with e.g. restoring a natural flow of water in streams, restoring wetlands and natural hydrology.  The initiatives are financed with public funds as well as EU funding from the European Maritime, Fisheries and Aquaculture fund and the Common Agriculture Policy. </t>
    </r>
  </si>
  <si>
    <t>The Climate Adaptation Plan 1 addresses Denmark’s  challenge from water as this carries the greatest risk, but it does not differentiate the impact of climate change between different groups and their vulnerabilities. How to ensure the best climate change adaptation for all of Denmark is central to how the Danish government works with climate change adaptation.
To deal with impacts of climate change the Storm Surge Scheme (Stormflodsordningen) provides insurance for all homeowners with fire insurance (mandatory for most houses with permanent residence) for damages related to a storm surge (above a certain level) and thus also protects the most vulnerable groups impacted by storm surges who might otherwise have difficulties funding the costs of the damages from the storms. The scheme is financed by a solidary payment mechanism where everyone with a fire insurance pays a small yearly amount providing insurance for all.</t>
  </si>
  <si>
    <t>Nature-based solutions are used as climate change adaptation measures in Denmark. Which adaptation measure to use is decided in the individual projects usually at local or municipality level and based on the local environmental conditions. Since 2020 the Danish government has given financial support to local coastal adaptation projects through the coastal protection fund (kystbeskyttelsespuljen), where nature-based solutions are prioritised among the projects. There are no general requirements that other climate adaptation measures should be prioritised above nature-based solutions. Another government initiative from 2016-2017 the Nature package (Naturpakken) gave in total 14,4 mio. kr. to projects with an adaptation goal that would also increase the nature or recreational value of the surrounding landscape. The projects also received other funding. In total 12 projects were realized from this initiative. 
With Climate Adaptation Plan I the government is also carrying out an analysis of the regulatory challenges related to delivering climate change adaptation in harmony with nature and environment. The results are expected to provide inspiration for how climate change adaptation in harmony with nature and environment can be further promoted.</t>
  </si>
  <si>
    <t>Etablering af en returinstallation ved M/R Herning. (Midtjylland)</t>
  </si>
  <si>
    <t>M/R station ved Kongens Thisted og en kompressorstation ved M/R Haverslev</t>
  </si>
  <si>
    <t>Etablering af en returinstallation ved M/R Nørskov (Sønderjylland 1)</t>
  </si>
  <si>
    <t>Etablering af en returinstallation ved M/R Bellinge (Fyn)</t>
  </si>
  <si>
    <t>100 % udrulning af fjernaflæste elmålere</t>
  </si>
  <si>
    <r>
      <t xml:space="preserve">•	</t>
    </r>
    <r>
      <rPr>
        <sz val="11"/>
        <color rgb="FFFF0000"/>
        <rFont val="Times New Roman"/>
        <family val="1"/>
      </rPr>
      <t>Advanced biofuels</t>
    </r>
    <r>
      <rPr>
        <sz val="11"/>
        <color theme="1"/>
        <rFont val="Times New Roman"/>
        <family val="1"/>
      </rPr>
      <t xml:space="preserve">
•	Batteries
•	Bioenergy (solid biomass and biogas for heat and power and for intermediate carriers)
•	Carbon Capture Utilisation and Storage
•	Concentrated Solar Power and Heat
•	Geothermal heat and power; 
•	Heat Pumps
•	Hydropower &amp; Pumped Hydropower Storage
•	Novel Electricity and Heat Storage technologies
•	Photovoltaics
•	Renewable Fuels of non-biological origin (other)
•	Renewable Hydrogen 
•	Solar Fuels (direct);
•	Wind (offshore and onshore)
•	Future Emerging Technologies</t>
    </r>
  </si>
  <si>
    <t>DK har generelt et veludbygget socialt sikkerhedsnet, som sikrer retten til velfærdsydelser i tilfælde af arbejdsløshed, sygdom og andre behov. Det bemærkes indledningsvist, at DK ikke har en officiel fattigdomsgrænse. DK er dog forpligtet til at vurdere antallet af energifattige husholdninger. Det følger bl.a. af energieffektivitetsdirektivets art. 2 nr. 52, at vurderingen som minimum skal inddrage følgende faktorer: utilstrækkelige økonomiske midler, utilstrækkelig disponibel indkomst, høje energiudgifter og dårlig energieffektivitet i boliger. Derfor vurderes følgende tre indikatorer centrale, når det angår en dansk afgrænsning af energifattigdom. Det bemærkes, at der er både datamæssige og statistiske usikkerheder ved at opgøre antallet af husholdninger ud fra de valgte indikatorer.</t>
  </si>
  <si>
    <t>Table 1 - Progress towards financing</t>
  </si>
  <si>
    <t>When data in a mandatory cell was not available,
"-0" was inserted for values and "1950" for years in annex XIII on ReportNET to avoid blockers. Therefore you should disregard those reported values/years on ReportNET.</t>
  </si>
  <si>
    <r>
      <t xml:space="preserve">PaM number(s) the reporting concerns </t>
    </r>
    <r>
      <rPr>
        <vertAlign val="superscript"/>
        <sz val="12"/>
        <color theme="1"/>
        <rFont val="Times New Roman"/>
        <family val="1"/>
      </rPr>
      <t>(1)</t>
    </r>
  </si>
  <si>
    <t>Eligible technologies/ solutions</t>
  </si>
  <si>
    <t>Initial investment assumptions (MEUR)</t>
  </si>
  <si>
    <t>Actual investments up to and including year X-2 (MEUR)</t>
  </si>
  <si>
    <t>Actual investments still to be implemented (MEUR)</t>
  </si>
  <si>
    <t>Ressortministerie</t>
  </si>
  <si>
    <t>Opdateret 2025</t>
  </si>
  <si>
    <t>National public funding</t>
  </si>
  <si>
    <t>Of which RRF funding</t>
  </si>
  <si>
    <t>Of which European Regional Development Fund and/or Cohesion Fund</t>
  </si>
  <si>
    <t>Private funding (where available)</t>
  </si>
  <si>
    <t>Description of source</t>
  </si>
  <si>
    <t>Names/earlier PaM identifiers in Denmark</t>
  </si>
  <si>
    <t>EU funding</t>
  </si>
  <si>
    <t>PAM 36 (erhvervspuljen)</t>
  </si>
  <si>
    <t>The proposal to the Danish Finance Act of 2023, the addition to the Danish Finance Act of 2022 and the Danish Finance Act of 2025</t>
  </si>
  <si>
    <t>KEFM</t>
  </si>
  <si>
    <t>x</t>
  </si>
  <si>
    <t>PAM 20 (Biomass Agreement)</t>
  </si>
  <si>
    <t>(5)</t>
  </si>
  <si>
    <t>The Danish Finance Act of 2025 and national estimates</t>
  </si>
  <si>
    <t>PAM 70, 76 (3)(pulje til fremme af biogas og andre grønne gasser ved udbud)</t>
  </si>
  <si>
    <t>The proposal to the Danish Finance Act of 2023, the Danish Finance Act of 2025, Climate Agreement on more green electricity and heat 2022, and the Agreement for Energy and Industry 2020</t>
  </si>
  <si>
    <t>PAM 21 (Price supplement and subsidies for renewable energy production)</t>
  </si>
  <si>
    <t>The Danish Finance Act of 2025, national estimates and the Climate Agreement on more green electricity and heat 2022</t>
  </si>
  <si>
    <t>PAM 22 (Tenders for offshore wind turbines)</t>
  </si>
  <si>
    <t>The proposal to the Danish Finance Act of 2023, the Danish Finance Act of 2024 and  national estimates</t>
  </si>
  <si>
    <t>PAM 23 (Energy development and demonstration)</t>
  </si>
  <si>
    <t>(2)</t>
  </si>
  <si>
    <t xml:space="preserve">The Danish Finance Act of 2024 </t>
  </si>
  <si>
    <t>PAM 24 (pulje til strandede omkostninger til forbrændingsanlæg)</t>
  </si>
  <si>
    <t>The Danish Finance Act of 2024 and Climate plan for a green waste sector and a circular economy</t>
  </si>
  <si>
    <t>PAM 31 (Energieffektivisering i statens institutioner 2021-2030)</t>
  </si>
  <si>
    <t>PAM 28 (aftaleordning om tilskud til PSO-afgift for elintensive virksomheder)</t>
  </si>
  <si>
    <t>The proposal to the Danish Finance Act of 2023, and the Danish Finance Acts of 2017-2022</t>
  </si>
  <si>
    <t>PAMs 32, 58, 62-64 (Justering af projektbekendtgørelsen for at fremme fossiludfasning, sektorkobling og lokal VE-produktion)</t>
  </si>
  <si>
    <t>PAM 26 (etablering af to energiøer)</t>
  </si>
  <si>
    <t>PAM 32 (10) (energispareordningen)</t>
  </si>
  <si>
    <t>(8)</t>
  </si>
  <si>
    <t>Reported costs by the Energy companies</t>
  </si>
  <si>
    <t>PAM 48 (fremrykning og forøgelse af den eksisterende pulje til grøn transport)</t>
  </si>
  <si>
    <t>The Danish Finance Act of 2024</t>
  </si>
  <si>
    <t>PAM A [Biogas (til transport og proces);  konto 29.24.21]</t>
  </si>
  <si>
    <t>The Danish Finance Acts of 2021-2022, the Danish Finance Act of 2025 and national estimates</t>
  </si>
  <si>
    <t>PAM B [Håndtering af grundbeløbets ophør;  konto 29.24.30.]</t>
  </si>
  <si>
    <t>PAM C [Støtte til testvindmøller;  konto 29.24.37.]</t>
  </si>
  <si>
    <t>The proposal to the Danish Finance Act of 2023 and the Danish Finance Act of 2025</t>
  </si>
  <si>
    <t>PAM D [Tilskud til opgradering og rensning af biogas;  konto 29.25.09.]</t>
  </si>
  <si>
    <t>The proposal to the Danish Finance Act of 2023, the Danish Finance Acts of 2018-2022, the Danish Finance Act of 2025 and national estimates</t>
  </si>
  <si>
    <t>PAM E [Målrettet støtte til gartnerier;  konto 29.25.34.]</t>
  </si>
  <si>
    <t>PAM F [Pulje til fangst og lagring af CO2;  konto 29.25.19.30]</t>
  </si>
  <si>
    <t>National estimates</t>
  </si>
  <si>
    <t>PAM G [VE på mindre tilgængelige arealer;  konto 29.25.37.]</t>
  </si>
  <si>
    <t>PAM J [Udnyttelse af vedvarende energi og andre energiøkonomiske projekter;  konto 29.24.01]</t>
  </si>
  <si>
    <t>The proposal to the Danish Finance Act of 2023, the Danish Fianance Acts of 2015-2022 and the Danish Finance Act of 2024</t>
  </si>
  <si>
    <t>PAM K [Energilagring;  konto 29.24.02]</t>
  </si>
  <si>
    <t>The proposal to the Danish Finance Act of 2023, the Danish Finance Act of 2021, and the Danish Finance Act of 2025</t>
  </si>
  <si>
    <t>PAM O [Energieffektiviseringsindsats;  konto 29.24.18.]</t>
  </si>
  <si>
    <t>The proposal to the Danish Finance Act of 2023, the Danish Fianance Act of 2022 and the Danish Finance Act of 2025</t>
  </si>
  <si>
    <t>PAM T [Tilskudsordninger vedr. biogasanlæg;  konto 29.25.04.]</t>
  </si>
  <si>
    <t>PAM U [Udgifter til el-PSO;  konto 29.25.10. ]</t>
  </si>
  <si>
    <t>The proposal to the Danish Finance Act of 2023, The Danish Fianance Acts of 2018-2022, the Danish Finance Act of 2025 and the Agreement on the removal of FSA and leniency of PSO 2014</t>
  </si>
  <si>
    <t>PAM V [Tilskud til vedvarende energi;  konto 29.25.12.]</t>
  </si>
  <si>
    <t>The proposal to the Danish Finance Act of 2023, the Danish Finance Act of 2020-2022, the Danish Finance Act of 2025 and national estimates</t>
  </si>
  <si>
    <t>PAM W [Udbetalinger til PSO-ordninger;  konto 29.25.14. (privat andel]</t>
  </si>
  <si>
    <t>The proposal to the Danish Finance Act of 2023, The Danish Finance Acts of 2021-2022 and the Danish Finance Act of 2025</t>
  </si>
  <si>
    <t>PAM Y [Markedsbaseret tilskudspulje til fangst og lagring af CO2;  konto 29.25.19.10]</t>
  </si>
  <si>
    <t>PAM Z [Tilskud til anlægsinvestering i Nordic Sugar;  konto 29.25.21]</t>
  </si>
  <si>
    <t>PAM Ø [Teknologineutral pulje til CO2-fangst
mv;  konto 29.25.19.20]</t>
  </si>
  <si>
    <t>(4)</t>
  </si>
  <si>
    <t>The Danish Finance Act of 2022, the Danish Finance Act of 2024 and national estimates</t>
  </si>
  <si>
    <t>PAM AA [Screening og forundersøgelse af udbud af havvind;  konto 29.25.17.10]</t>
  </si>
  <si>
    <t>PAM AB/2023 [Forundersøgelser af den oprindelige placering af
havvindmøllepark;  konto 29.25.17.30]</t>
  </si>
  <si>
    <t>PAM AC [Pulje til støtte af lokale energifælleskaber ;  konto 29.24.35]</t>
  </si>
  <si>
    <t>The Danish Finance Act of 2025</t>
  </si>
  <si>
    <t>PAM AD [Tilskudsordning til PtX-projekter;  konto 29.24.36]</t>
  </si>
  <si>
    <t>PAM AE [Investeringsstøtte til grøn omstilling;  konto 29.25.38 ]</t>
  </si>
  <si>
    <t>The proposal to the Danish Finance Act of 2025</t>
  </si>
  <si>
    <t>PAM AF  [Driftstøtte til grøn omstilling;  konto 29.25.39]</t>
  </si>
  <si>
    <t>PAM AG [Helt grøn indenrigsluftfart i 2030;  konto 29.25.40]</t>
  </si>
  <si>
    <t>PAM AH [Tilskud til understøttelse af ansøgninger til EU's Innovationsfond;  konto 29.21.17]</t>
  </si>
  <si>
    <t>PAM AI [Reserve til øvrig ramme til luftfart;  konto 21.11.79.58]</t>
  </si>
  <si>
    <t>PAM AK  [Reserve til pulje til styrket
udvikling og implementering af
klimateknologier i landbruget;  konto 21.11.79.63]</t>
  </si>
  <si>
    <t>Lending facility in Danmarks Grønne Investeringsfond (PaM 71)</t>
  </si>
  <si>
    <t xml:space="preserve">The Danish Budget Law and activity data from EIFO </t>
  </si>
  <si>
    <t>EM</t>
  </si>
  <si>
    <t>Green reinsurance facility in EKF Danmarks Eksportkredit (3-BU-19)</t>
  </si>
  <si>
    <t>Green capital injection in Vækstfonden (3-BU-20)</t>
  </si>
  <si>
    <t>Green Investmentfund</t>
  </si>
  <si>
    <t>PaM 81 - Privat skovrejsning</t>
  </si>
  <si>
    <t>The National Account</t>
  </si>
  <si>
    <t>MGTP (SGAV)</t>
  </si>
  <si>
    <t>PaM 83 - LDP lavbundsordning</t>
  </si>
  <si>
    <t>Grønne krav</t>
  </si>
  <si>
    <t>Udtagning af lavbund (CAP+national)</t>
  </si>
  <si>
    <t>The National Account,  The Agreement on a green transition of the agricultural sector 2021</t>
  </si>
  <si>
    <t>Økologisk arealstøtte (Ecoscheme)</t>
  </si>
  <si>
    <t>Miljø- og klimavenligt græs (Ecoscheme)</t>
  </si>
  <si>
    <t>Ekstensivering med slet / af lavbundsjorde (Ecoscheme)</t>
  </si>
  <si>
    <t>Planter (Ecoscheme)</t>
  </si>
  <si>
    <t>Biodiversitet og bæredygtighed (Ecoscheme)</t>
  </si>
  <si>
    <t>Målrettet regulering</t>
  </si>
  <si>
    <t>Fosfor-områder</t>
  </si>
  <si>
    <t>Fysiske vandløbsindsatser</t>
  </si>
  <si>
    <t>Miljø- og klimateknologi</t>
  </si>
  <si>
    <t>Grøn bioraffinering</t>
  </si>
  <si>
    <t>Økologisk investeringsstøtte</t>
  </si>
  <si>
    <t>Minivådområder</t>
  </si>
  <si>
    <t>PAM AC1 (Establishment of the Danish Climate Forest Fund to cost-efficiently enhance carbon removal by afforestation as well as reestablishment of wetlands on organic soils funded by donations from private companies, funds, citizens and government departments.)</t>
  </si>
  <si>
    <t xml:space="preserve">The Danish Finance Acts of 2020, 2021, 2022
</t>
  </si>
  <si>
    <t>PAM AD1 (Statslig skovrejsning) (The majority of new public forests are stateowned. The purpose of new state forests is to establish resilient and multifunctional forests, e.g. recreational nature close to cities/users, groundwater protection, carbon storage, nutrient reduction and support biodiversity in generel. The projects are etablished as a collaboration between state, municipalities and (often) waterworks - who each contributes financially. The Dansih Nature Agency etablish approximately 300 hectares each year. On-going implementation through annual budgets.)</t>
  </si>
  <si>
    <t>(13)</t>
  </si>
  <si>
    <t>MGTP (NST)</t>
  </si>
  <si>
    <t>Aftale om implementering af et Grønt Danmark</t>
  </si>
  <si>
    <t>MGTP</t>
  </si>
  <si>
    <t>Udtagning af kulstofrig lavbundsjord</t>
  </si>
  <si>
    <t>Kvælstofreducerende tiltag</t>
  </si>
  <si>
    <t>Ny urørt skov</t>
  </si>
  <si>
    <t>Deludmøntning af Grøn Fond</t>
  </si>
  <si>
    <t>Øget tilskud til klimaskovfonden</t>
  </si>
  <si>
    <t>Øget tilskud til Klimaskovfonden</t>
  </si>
  <si>
    <t>PAM TRMA (tilskud til indkøb af fire batteritog)</t>
  </si>
  <si>
    <t>The proposal to the Danish Finance Act of 2025.</t>
  </si>
  <si>
    <t>TRM</t>
  </si>
  <si>
    <t>PAM TRMB (grøn mobilitetsmodel)</t>
  </si>
  <si>
    <t>PAM TRMC (pulje cyklisme og ladeinfrastruktur langs statsvejsnettet)</t>
  </si>
  <si>
    <t>Uknown</t>
  </si>
  <si>
    <t>PAM TRMD (ramme til ladeinfrastruktur tung transport)</t>
  </si>
  <si>
    <t>PAM TRME (Center for cykelfremme)</t>
  </si>
  <si>
    <t xml:space="preserve">PAM TRMG (Tilskud til ladeinfrastruktur til batteritog privatbanerne) </t>
  </si>
  <si>
    <t>PAM TRMH (pulje til ladeinfrastruktur (IP35))</t>
  </si>
  <si>
    <t>PAM TRMI (Havnepuljen)</t>
  </si>
  <si>
    <t>PAM 41 (Elektrificiering af jernbanestrækninger: Århus-Lindholm, Fredericia-Århus, Roskilde-Kalundborg, Kørestrøm)</t>
  </si>
  <si>
    <t>PAM 42 (Elektrificering Ringsted-Rødby (Femern))</t>
  </si>
  <si>
    <t>PAM 43 (Klimavenlig asfalt (IP35)</t>
  </si>
  <si>
    <t>The proposal to the Danish Finance Act of 2023, and the Danish Finance Act of 2022</t>
  </si>
  <si>
    <t>Pam 51 a (Udgifter til medfinansiering af ladeinfrastruktur fra udmøntning af grøn transport)</t>
  </si>
  <si>
    <t>PAM 51 b (Puljer til omstilling af inderigsfærger)</t>
  </si>
  <si>
    <t>Pam 55 (pulje til grønne busser og flextrafik)</t>
  </si>
  <si>
    <t>Pam 56 (Grøn indenrigsrute)</t>
  </si>
  <si>
    <t>Pam 57 (Grøn omstilling og effektivisering af vejgodstransporten)</t>
  </si>
  <si>
    <t>PaM A UFM (11)</t>
  </si>
  <si>
    <t>UFM</t>
  </si>
  <si>
    <t>4033,0 (9)</t>
  </si>
  <si>
    <t xml:space="preserve">The Consolidation Act on Social Housing (Act nr. 919 of 20/06/2020, Act nr. 2077 of 21/12/2020) </t>
  </si>
  <si>
    <t>SBST</t>
  </si>
  <si>
    <t>PaM SBST 1</t>
  </si>
  <si>
    <t xml:space="preserve">The Consolidation Act on Social Housing (Act nr. 888 of 21/06/2022) </t>
  </si>
  <si>
    <t>11,4 (9)</t>
  </si>
  <si>
    <r>
      <t>(1)</t>
    </r>
    <r>
      <rPr>
        <sz val="12"/>
        <rFont val="Times New Roman"/>
        <family val="1"/>
      </rPr>
      <t xml:space="preserve"> Member States to list all PaM numbers the reporting concerns. Separate rows should be used for reporting on different PaMs or groups of PaMs.</t>
    </r>
  </si>
  <si>
    <t>The values in the table is reported in million Euros. In order to report the investment in Euros the investments are converted from DKK til Euro by using an exchange rate of 100 EUR: 745.88 DKK</t>
  </si>
  <si>
    <t>As a general rule the table does not include administrationscosts.</t>
  </si>
  <si>
    <t xml:space="preserve">The table does not necessarily reflect all investments under the respective initiative. Initiatives for which there have been a period without  governmental costs, will be reported in a manner which reflects the investment from the point in time of new governmental investments. In generel, the tabel neither include privat investment, which are not reflected in the Danish Finance Act. </t>
  </si>
  <si>
    <t>The table does not include PAMs regarding income to the government e.g. related to emission trading schemes etc. (e.g. PAM 19, 30, 22, and 95) or regulations that do not constitute a direct cost for the Danish State, e.g. PAM 27 regarding the stop of oil and gas extraction in the North Sea in 2050 and cancellation of the 8th and future tender rounds or PAM 31 regarding Mandatory Energy Audit for large Enterprises as well as PAM 40, 48, 49, 50, 52, 54, 56, 57, 59, 60, and 94.</t>
  </si>
  <si>
    <t>KEFM + 94+95 fra SKM (er clearet)</t>
  </si>
  <si>
    <t xml:space="preserve">PAM 42 is not inlucded in the table because it does not include a direct cost for the Danish State. </t>
  </si>
  <si>
    <t>PAM 43 is not included in the table as it constitute a part of a bigger budget for the generel maintainance of the state roads.</t>
  </si>
  <si>
    <t xml:space="preserve">Previously reported PAMs 66-68, 71-73, 75 and 87 are not included in the table because the initiatives are expired. PAM 69,74 and 77-80 are not included because they concern regulations without a direct cost for the Danish state. </t>
  </si>
  <si>
    <t>The investments under PAM 97 and 98 are not accessible. The investments are made by private companies and the Danish municipalities.</t>
  </si>
  <si>
    <t>To obtain good ecological status, according to the Water Framework Directive, the hydromorphological conditions in the Danish River Basin Management Plans for 2021-27 are required to improved for approx. 5.500 km rivers. A significant financial framework has been set aside for these efforts. Improving the ecological conditions in rivers are expected to have a positive synergy in relation to the reduction of CO2.</t>
  </si>
  <si>
    <r>
      <t xml:space="preserve">(2)  </t>
    </r>
    <r>
      <rPr>
        <vertAlign val="superscript"/>
        <sz val="16"/>
        <rFont val="Times New Roman"/>
        <family val="1"/>
      </rPr>
      <t>The given PAM was initiated several years back, which makes it difficult to detect the initial investment assumptions. For that reason the value is not reported.</t>
    </r>
  </si>
  <si>
    <r>
      <t>(3)</t>
    </r>
    <r>
      <rPr>
        <sz val="12"/>
        <rFont val="Times New Roman"/>
        <family val="1"/>
      </rPr>
      <t xml:space="preserve"> National estimates. For PAM 76 the reported numbers of initial investment assumptions and the actual investments still to be implemented constitues estimated costs covering the period up to the end of 2030 which is the period for which numbers are reported in the Agreement for Energy and Industry 2020.</t>
    </r>
  </si>
  <si>
    <r>
      <t>(4)</t>
    </r>
    <r>
      <rPr>
        <sz val="12"/>
        <rFont val="Times New Roman"/>
        <family val="1"/>
      </rPr>
      <t xml:space="preserve"> It is not possible to report an initial investment value or further investments to be implemented because the initative has no set experation date. The governmental investment constitutes 25,0 mio. DKK each year (equal to 3,4 mio. EUR each year) </t>
    </r>
  </si>
  <si>
    <r>
      <t>(5)</t>
    </r>
    <r>
      <rPr>
        <sz val="12"/>
        <rFont val="Times New Roman"/>
        <family val="1"/>
      </rPr>
      <t xml:space="preserve"> PAM 20 and PAM 21 are replacing PAM U, V and W</t>
    </r>
  </si>
  <si>
    <r>
      <rPr>
        <sz val="12"/>
        <rFont val="Times New Roman"/>
        <family val="1"/>
      </rPr>
      <t>Regarding PaM 71, an average factor of 4,7 is used to calculate the private funding, as the specific data regarding each year is not avaible</t>
    </r>
    <r>
      <rPr>
        <vertAlign val="superscript"/>
        <sz val="12"/>
        <rFont val="Times New Roman"/>
        <family val="1"/>
      </rPr>
      <t>.</t>
    </r>
  </si>
  <si>
    <t xml:space="preserve">Regarding the capital injection in Vækstfonden, direct investments are assumed to have a private co-invesment factor equal to the invested amount of Vækstfonden. For indirect investments, the fund size is reported. </t>
  </si>
  <si>
    <r>
      <t>(8)</t>
    </r>
    <r>
      <rPr>
        <sz val="12"/>
        <rFont val="Times New Roman"/>
        <family val="1"/>
      </rPr>
      <t xml:space="preserve">  The initial investment value of this scheme has not been calculated.</t>
    </r>
  </si>
  <si>
    <r>
      <t>(9)</t>
    </r>
    <r>
      <rPr>
        <sz val="12"/>
        <rFont val="Times New Roman"/>
        <family val="1"/>
      </rPr>
      <t xml:space="preserve">  The funds come from the National Building Fund, which is a fund established by law in 1967 with the purpose of providing financial support and skilled assistance to social housing organisations. The fund is financed by the tenants in the social housing sector via portion of the tenants rent payments. It is a so-called "closed-circuit" financing system.</t>
    </r>
  </si>
  <si>
    <r>
      <t>(10)</t>
    </r>
    <r>
      <rPr>
        <sz val="12"/>
        <rFont val="Times New Roman"/>
        <family val="1"/>
      </rPr>
      <t xml:space="preserve"> In 2012 an expenditure ceiling for the implementation of energy savings under the Energy Efficiency Obligation Scheme was decided. As a main rule energy distribution  companies provided a subsidy in order to reduce the cost of energy savings of companies and households. The costs of the subsidies were passed on to the end users (energy consumers). The reported investment only include the cost of the subsidies and not the full costs of the investments as they are not accessible.</t>
    </r>
  </si>
  <si>
    <r>
      <t>(11)</t>
    </r>
    <r>
      <rPr>
        <sz val="12"/>
        <rFont val="Times New Roman"/>
        <family val="1"/>
      </rPr>
      <t xml:space="preserve"> The reported investment in green research is based on investments from 2015. Regarding future investments still to be implemented it was agreed to allocate a total amount of 318.5 million EUR to green research, development, and demonstration in 2022 with the research reserve agreement for 2022. It was also agreed that the investments should be maintained at least on this level annually from 2023 - 2025. </t>
    </r>
    <r>
      <rPr>
        <vertAlign val="superscript"/>
        <sz val="12"/>
        <rFont val="Times New Roman"/>
        <family val="1"/>
      </rPr>
      <t xml:space="preserve">The reported numbers do not include investment in the Energy Techology Development and Demonstration Program as the investment is included in the reported numbers of PAM 23. </t>
    </r>
  </si>
  <si>
    <t>The reported investment still to be implemented under PAM F includes administration costs and derived tax loss</t>
  </si>
  <si>
    <t xml:space="preserve">The EU funding connected to the capital injection in Vækstfonden is rasied from an EIB co-investment facility. </t>
  </si>
  <si>
    <t>The initiative under PAM 96 is financed through the fee households and companies pay for the service of waste management which includes collecting and treating waste as well as the usage of recycling sites. The costs for this initiative are not accessible.</t>
  </si>
  <si>
    <t>PAM 101-105 The initiatives are not included in GHG-reduction budgets in 2023.</t>
  </si>
  <si>
    <r>
      <t>(13)</t>
    </r>
    <r>
      <rPr>
        <sz val="12"/>
        <rFont val="Times New Roman"/>
        <family val="1"/>
      </rPr>
      <t xml:space="preserve"> Annual budgets on allocation has varried, on average they have been sufficient to establish 200 to 300 hectares of new forest annually since 1989.</t>
    </r>
  </si>
  <si>
    <t>Regarding PAM Y the reported investments are based on a total investment of 16,000 million DKK excluding administration costs of 6.7 million DKK each year in 2024-2044 and an estimated tax loss of 290.5 million DKK. Especially the estimated tax loss are surrounded by a large number of uncertainties.</t>
  </si>
  <si>
    <t xml:space="preserve">PAM TRMA-I, PAM 41, PAM 43, PAM 51, 53 and PAM 55 rely on data from up to 2023 and are not updated correspondingly to the other PaM's. </t>
  </si>
  <si>
    <t xml:space="preserve">Omregner fra gammel kurs til ny kurs (må ikke slettes): </t>
  </si>
  <si>
    <t>Lavere produktion af grøn strøm grundet udviklingen med de danske havvindudbud, hvor det ene udbud ikke modtog nogle bud og det andet efterfølgende blev annulleret, vil betyde en lavere VE-andel overordnet i elsektoren end fremskrevet i NECP’en. Dette vil medføre en lavere VE-andel i varme-kølesektoren end antaget i NECP'en, hvis denne sektor elektrificeres.</t>
  </si>
  <si>
    <t>PaM 159</t>
  </si>
  <si>
    <t>PaM 160</t>
  </si>
  <si>
    <t>PaM 161</t>
  </si>
  <si>
    <t>PaM 162</t>
  </si>
  <si>
    <t>PaM 163</t>
  </si>
  <si>
    <t>PaM 164</t>
  </si>
  <si>
    <t>PaM 165</t>
  </si>
  <si>
    <t>Pulje til fremme af biogas og andre grønne gasser ved udbud (PAM 78 og PAM 76)</t>
  </si>
  <si>
    <t>78 and 76</t>
  </si>
  <si>
    <t>7-AG-15: Pool for the promotion of biogas and other green gases by tender   - and -   7-AG-06: Biogas plants - reporting of annual mandatory leak detection and repair</t>
  </si>
  <si>
    <r>
      <t xml:space="preserve">PAM Æ </t>
    </r>
    <r>
      <rPr>
        <sz val="11"/>
        <color rgb="FFFF0000"/>
        <rFont val="Calibri"/>
        <family val="2"/>
        <scheme val="minor"/>
      </rPr>
      <t>[Elforsk; konto 29.25.31]</t>
    </r>
  </si>
  <si>
    <t>PAM Æ [ELFORSK; konto 29.25.31]</t>
  </si>
  <si>
    <t xml:space="preserve">ELFORSK supports projects that ensure a more efficient use of electricity at the end-users. The projects are located in a wide range within the value chain from applied research through development forward to deployment. </t>
  </si>
  <si>
    <t>2-EN-12: ELFORSK - a support scheme for energy research projects - with focus on more efficient use of electricity at the end-users</t>
  </si>
  <si>
    <t>See the individual PaMs</t>
  </si>
  <si>
    <t>Statslig skovrejsning (fra 2025)</t>
  </si>
  <si>
    <t>8-LU-16: Public afforestation (state and municipalities) from 2025</t>
  </si>
  <si>
    <t>Statslig skovrejsning (fra 1989-2024)</t>
  </si>
  <si>
    <t>8-LU-04: Public afforestation (state and municipalities), 1989-2024</t>
  </si>
  <si>
    <t>4-TR-38: Green domestic commercial aviation by 2030</t>
  </si>
  <si>
    <t xml:space="preserve">3_18: Low carbon fuels </t>
  </si>
  <si>
    <t>In connection with the Finance Act for 2025, the account has been established with 42.5 million DKK in 2027, 84.0 million DKK in 2028, 124.5 million DKK in 2029, 328.9 million DKK in 2030, 324.9 million DKK in 2031, 321.8 million DKK in 2032 and 318.8 million DKK in 2033 to offer support for green domestic aviation, cf. Agreement between the Government, the Socialist People's Party and the Unity List on green aviation in Denmark of December 2023. The appropriation requires that the scheme be approved for state aid by the European Commission.</t>
  </si>
  <si>
    <r>
      <t>PAM AJ [Reserve til tilskud af lagring af
biokul;  konto 2</t>
    </r>
    <r>
      <rPr>
        <sz val="11"/>
        <color rgb="FFFF0000"/>
        <rFont val="Calibri"/>
        <family val="2"/>
        <scheme val="minor"/>
      </rPr>
      <t>9</t>
    </r>
    <r>
      <rPr>
        <sz val="11"/>
        <color theme="1"/>
        <rFont val="Calibri"/>
        <family val="2"/>
        <scheme val="minor"/>
      </rPr>
      <t>.11.79.62]</t>
    </r>
  </si>
  <si>
    <r>
      <t>PAM AI [Reserve til øvrig ramme til luftfart;  konto 2</t>
    </r>
    <r>
      <rPr>
        <sz val="11"/>
        <color rgb="FFFF0000"/>
        <rFont val="Calibri"/>
        <family val="2"/>
        <scheme val="minor"/>
      </rPr>
      <t>9</t>
    </r>
    <r>
      <rPr>
        <sz val="11"/>
        <color theme="1"/>
        <rFont val="Calibri"/>
        <family val="2"/>
        <scheme val="minor"/>
      </rPr>
      <t>.11.79.58]</t>
    </r>
  </si>
  <si>
    <t>4-TR-39: Reserve for other framework for aviation</t>
  </si>
  <si>
    <t>In connection with the Finance Act for 2025, the account has been established with a reserve of DKK 27.7 million in 2025, DKK 57.0 million in 2026, DKK 46.9 million in 2027, DKK 110.0 million in 2028, DKK 121.3 million in 2029, DKK 190.6 million in 2030, DKK 196.0 million in 2031, DKK 199.1 million in 2032 and DKK 212.5 million in 2033, cf. Agreement between the government, the Socialist People's Party and the Unity List on green aviation in Denmark of December 2023. The reserve can be used to finance administrative salaries. The reserve is implemented with the prior approval of the Ministry of Finance.</t>
  </si>
  <si>
    <t>Privat skovrejsning (fra 2025)</t>
  </si>
  <si>
    <t>Privat skovrejsning (1989-2024)</t>
  </si>
  <si>
    <t>8-LU-13: Private afforestation, 1989-2024</t>
  </si>
  <si>
    <t>8-LU-18: Private afforestation, from 2025</t>
  </si>
  <si>
    <t xml:space="preserve">8-LU-17: Increase in funds for the Danish Climate Forest Fund to support climate efforts </t>
  </si>
  <si>
    <t>As a reserve for investments in afforestation, an account was established in 2025 with 206.0 million DKK annually in 2025-2027 for a framework for investments in afforestation, which will be seen in connection with the upcoming forest plan, cf. Agreement between the government, the Socialist People's Party, the Conservative People's Party, the Unity List and the Radikale Venstre on partial implementation of the Green Fund of April 2024. The detailed implementation will be agreed upon subsequently among the parties on the basis of a proposal from the government. The reserve can be used to finance payroll and administrative expenses.</t>
  </si>
  <si>
    <t>The scheme support afforestation on agricultural areas owned by private parties or municipialities. The account has been allocated an appropriation of DKK 90.0 million annually in 2025-2027 and DKK 31.0 million in 2028, cf. Agreement between the then Social Democratic government, the Liberal Party, the Danish People's Party, the Socialist People's Party, the Radical Left, the Unity List, the Conservative People's Party, the New Civic Party, the Liberal Alliance and the Christian Democrats on the green transition of Danish agriculture of October 2021. The sub-account provides commitments for subsidies for efforts for private and municipal afforestation, etc. The efforts include subsidies for afforestation on agricultural land, care of crops and possible fencing. The scheme is co-financed by the EU.</t>
  </si>
  <si>
    <t>The fund was adopted by Danish law in 2020 and established in 2021. The purpose of the fund is to support the Danish climate policy by cost-efficiently enhancing carbon removal by afforestation as well as by reestablishment of wetlands on organic soils funded by donations from private companies, funds, citizens and government departments. The Danish Climate Forest Fund account is increased by 22.4 million DKK in 2025 for climate projects regarding the climate impact from government airtravel undertaken in 2023. The increase is financed by budgetary adjustments of the ministries' operating frameworks based on the climate impact of the individual ministries' official travel undertaken in 2023.</t>
  </si>
  <si>
    <t>EE_Annex-XI_PaM 10 = Energiafgifter over EU minimumssats (eksisterende afgifter) (ingen idé-&gt;Aftalt: PAM 132, som en gruppe)</t>
  </si>
  <si>
    <t>G14 (EE, Annex XI, PaM 10): Energy taxes above the EU minimum rate (changes to existing taxes [PaM 5, 6, 7 and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</si>
</sst>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k_r_._-;\-* #,##0.00\ _k_r_._-;_-* &quot;-&quot;??\ _k_r_._-;_-@_-"/>
    <numFmt numFmtId="164" formatCode="0.0%"/>
    <numFmt numFmtId="165" formatCode="#,##0.0"/>
    <numFmt numFmtId="166" formatCode="_-* #,##0\ _k_r_._-;\-* #,##0\ _k_r_._-;_-* &quot;-&quot;??\ _k_r_._-;_-@_-"/>
    <numFmt numFmtId="167" formatCode="_-* #,##0.00_-;\-* #,##0.00_-;_-* &quot;-&quot;??_-;_-@_-"/>
    <numFmt numFmtId="168" formatCode="_-* #,##0_-;\-* #,##0_-;_-* &quot;-&quot;??_-;_-@_-"/>
    <numFmt numFmtId="169" formatCode="0.000"/>
    <numFmt numFmtId="170" formatCode="0.0"/>
    <numFmt numFmtId="171" formatCode="_-* #,##0.0_-;\-* #,##0.0_-;_-* &quot;-&quot;??_-;_-@_-"/>
  </numFmts>
  <fonts count="184" x14ac:knownFonts="1">
    <font>
      <sz val="11"/>
      <color theme="1"/>
      <name val="Calibri"/>
      <family val="2"/>
      <scheme val="minor"/>
    </font>
    <font>
      <sz val="12"/>
      <color theme="1"/>
      <name val="Times New Roman"/>
      <family val="1"/>
    </font>
    <font>
      <vertAlign val="superscript"/>
      <sz val="12"/>
      <color theme="1"/>
      <name val="Times New Roman"/>
      <family val="1"/>
    </font>
    <font>
      <sz val="12"/>
      <color rgb="FF000000"/>
      <name val="Times New Roman"/>
      <family val="1"/>
    </font>
    <font>
      <vertAlign val="subscript"/>
      <sz val="12"/>
      <color theme="1"/>
      <name val="Times New Roman"/>
      <family val="1"/>
    </font>
    <font>
      <i/>
      <sz val="12"/>
      <color theme="1"/>
      <name val="Times New Roman"/>
      <family val="1"/>
    </font>
    <font>
      <sz val="9"/>
      <color theme="1"/>
      <name val="Times New Roman"/>
      <family val="1"/>
    </font>
    <font>
      <vertAlign val="subscript"/>
      <sz val="9"/>
      <color theme="1"/>
      <name val="Times New Roman"/>
      <family val="1"/>
    </font>
    <font>
      <i/>
      <sz val="9"/>
      <color theme="1"/>
      <name val="Times New Roman"/>
      <family val="1"/>
    </font>
    <font>
      <sz val="8"/>
      <color theme="1"/>
      <name val="Times New Roman"/>
      <family val="1"/>
    </font>
    <font>
      <vertAlign val="subscript"/>
      <sz val="12"/>
      <color rgb="FF000000"/>
      <name val="Times New Roman"/>
      <family val="1"/>
    </font>
    <font>
      <b/>
      <sz val="12"/>
      <color theme="1"/>
      <name val="Times New Roman"/>
      <family val="1"/>
    </font>
    <font>
      <sz val="11"/>
      <color rgb="FF000000"/>
      <name val="Calibri"/>
      <family val="2"/>
      <scheme val="minor"/>
    </font>
    <font>
      <sz val="8"/>
      <color rgb="FF000000"/>
      <name val="Calibri"/>
      <family val="2"/>
      <scheme val="minor"/>
    </font>
    <font>
      <vertAlign val="superscript"/>
      <sz val="12"/>
      <color rgb="FF000000"/>
      <name val="Times New Roman"/>
      <family val="1"/>
    </font>
    <font>
      <sz val="8"/>
      <color rgb="FF000000"/>
      <name val="Times New Roman"/>
      <family val="1"/>
    </font>
    <font>
      <i/>
      <sz val="12"/>
      <color rgb="FF000000"/>
      <name val="Times New Roman"/>
      <family val="1"/>
    </font>
    <font>
      <sz val="9"/>
      <color rgb="FF000000"/>
      <name val="Times New Roman"/>
      <family val="1"/>
    </font>
    <font>
      <b/>
      <sz val="11"/>
      <color theme="1"/>
      <name val="Calibri"/>
      <family val="2"/>
      <scheme val="minor"/>
    </font>
    <font>
      <sz val="12"/>
      <name val="Times New Roman"/>
      <family val="1"/>
    </font>
    <font>
      <vertAlign val="superscript"/>
      <sz val="9"/>
      <color theme="1"/>
      <name val="Times New Roman"/>
      <family val="1"/>
    </font>
    <font>
      <b/>
      <sz val="9"/>
      <color indexed="81"/>
      <name val="Tahoma"/>
      <family val="2"/>
    </font>
    <font>
      <sz val="9"/>
      <color indexed="81"/>
      <name val="Tahoma"/>
      <family val="2"/>
    </font>
    <font>
      <sz val="11"/>
      <color rgb="FF000000"/>
      <name val="Times New Roman"/>
      <family val="1"/>
    </font>
    <font>
      <sz val="11"/>
      <color theme="1"/>
      <name val="Times New Roman"/>
      <family val="1"/>
    </font>
    <font>
      <sz val="12"/>
      <color rgb="FFFFFFFF"/>
      <name val="Times New Roman"/>
      <family val="1"/>
    </font>
    <font>
      <b/>
      <sz val="12"/>
      <color rgb="FF000000"/>
      <name val="Times New Roman"/>
      <family val="1"/>
    </font>
    <font>
      <sz val="9"/>
      <color theme="1"/>
      <name val="Arial"/>
      <family val="2"/>
    </font>
    <font>
      <sz val="10"/>
      <color rgb="FF000000"/>
      <name val="Times New Roman"/>
      <family val="1"/>
    </font>
    <font>
      <b/>
      <sz val="10"/>
      <color theme="1"/>
      <name val="Times New Roman"/>
      <family val="1"/>
    </font>
    <font>
      <vertAlign val="superscript"/>
      <sz val="10"/>
      <color rgb="FF000000"/>
      <name val="Times New Roman"/>
      <family val="1"/>
    </font>
    <font>
      <b/>
      <sz val="10"/>
      <color rgb="FF000000"/>
      <name val="Times New Roman"/>
      <family val="1"/>
    </font>
    <font>
      <sz val="10"/>
      <color theme="1"/>
      <name val="Times New Roman"/>
      <family val="1"/>
    </font>
    <font>
      <i/>
      <sz val="11"/>
      <color theme="1"/>
      <name val="Times New Roman"/>
      <family val="1"/>
    </font>
    <font>
      <vertAlign val="superscript"/>
      <sz val="10"/>
      <color theme="1"/>
      <name val="Times New Roman"/>
      <family val="1"/>
    </font>
    <font>
      <u/>
      <sz val="10"/>
      <color theme="1"/>
      <name val="Times New Roman"/>
      <family val="1"/>
    </font>
    <font>
      <b/>
      <vertAlign val="superscript"/>
      <sz val="10"/>
      <color theme="1"/>
      <name val="Times New Roman"/>
      <family val="1"/>
    </font>
    <font>
      <b/>
      <sz val="12"/>
      <color rgb="FFFFFFFF"/>
      <name val="Times New Roman"/>
      <family val="1"/>
    </font>
    <font>
      <vertAlign val="subscript"/>
      <sz val="10"/>
      <color theme="1"/>
      <name val="Times New Roman"/>
      <family val="1"/>
    </font>
    <font>
      <sz val="15"/>
      <color rgb="FF040C28"/>
      <name val="Arial"/>
      <family val="2"/>
    </font>
    <font>
      <vertAlign val="superscript"/>
      <sz val="11"/>
      <color theme="1"/>
      <name val="Times New Roman"/>
      <family val="1"/>
    </font>
    <font>
      <b/>
      <u/>
      <sz val="12"/>
      <color rgb="FF000000"/>
      <name val="Times New Roman"/>
      <family val="1"/>
    </font>
    <font>
      <i/>
      <sz val="12"/>
      <name val="Times New Roman"/>
      <family val="1"/>
    </font>
    <font>
      <i/>
      <sz val="11"/>
      <color theme="1"/>
      <name val="Calibri"/>
      <family val="2"/>
      <scheme val="minor"/>
    </font>
    <font>
      <sz val="11"/>
      <color rgb="FFFF0000"/>
      <name val="Calibri"/>
      <family val="2"/>
      <scheme val="minor"/>
    </font>
    <font>
      <sz val="12"/>
      <color rgb="FFFF0000"/>
      <name val="Times New Roman"/>
      <family val="1"/>
    </font>
    <font>
      <sz val="7"/>
      <color theme="1"/>
      <name val="Times New Roman"/>
      <family val="1"/>
    </font>
    <font>
      <vertAlign val="superscript"/>
      <sz val="11"/>
      <color theme="1"/>
      <name val="Calibri"/>
      <family val="2"/>
      <scheme val="minor"/>
    </font>
    <font>
      <sz val="9"/>
      <name val="Arial"/>
      <family val="2"/>
    </font>
    <font>
      <sz val="9"/>
      <color rgb="FF000000"/>
      <name val="Arial"/>
      <family val="2"/>
    </font>
    <font>
      <sz val="11"/>
      <color indexed="8"/>
      <name val="Calibri"/>
      <family val="2"/>
      <scheme val="minor"/>
    </font>
    <font>
      <sz val="10"/>
      <name val="Arial"/>
      <family val="2"/>
    </font>
    <font>
      <sz val="12"/>
      <color indexed="9"/>
      <name val="Calibri"/>
      <family val="2"/>
      <scheme val="minor"/>
    </font>
    <font>
      <sz val="12"/>
      <color theme="0"/>
      <name val="Calibri"/>
      <family val="2"/>
      <scheme val="minor"/>
    </font>
    <font>
      <sz val="10"/>
      <color rgb="FF1F497D"/>
      <name val="Calibri"/>
      <family val="2"/>
      <scheme val="minor"/>
    </font>
    <font>
      <sz val="10"/>
      <color theme="1"/>
      <name val="Calibri"/>
      <family val="2"/>
      <scheme val="minor"/>
    </font>
    <font>
      <b/>
      <u/>
      <sz val="12"/>
      <color theme="1"/>
      <name val="Times New Roman"/>
      <family val="1"/>
    </font>
    <font>
      <b/>
      <u/>
      <sz val="12"/>
      <color rgb="FFFF0000"/>
      <name val="Times New Roman"/>
      <family val="1"/>
    </font>
    <font>
      <sz val="12"/>
      <color rgb="FF0070C0"/>
      <name val="Times New Roman"/>
      <family val="1"/>
    </font>
    <font>
      <sz val="11"/>
      <color rgb="FF0070C0"/>
      <name val="Calibri"/>
      <family val="2"/>
      <scheme val="minor"/>
    </font>
    <font>
      <b/>
      <sz val="12"/>
      <color rgb="FFFF0000"/>
      <name val="Times New Roman"/>
      <family val="1"/>
    </font>
    <font>
      <sz val="8"/>
      <color rgb="FF0070C0"/>
      <name val="Times New Roman"/>
      <family val="1"/>
    </font>
    <font>
      <sz val="12"/>
      <color rgb="FF000000"/>
      <name val="Calibri"/>
      <family val="2"/>
    </font>
    <font>
      <vertAlign val="subscript"/>
      <sz val="12"/>
      <color rgb="FFFF0000"/>
      <name val="Times New Roman"/>
      <family val="1"/>
    </font>
    <font>
      <i/>
      <sz val="10"/>
      <color theme="1"/>
      <name val="Times New Roman"/>
      <family val="1"/>
    </font>
    <font>
      <b/>
      <vertAlign val="superscript"/>
      <sz val="12"/>
      <color theme="1"/>
      <name val="Times New Roman"/>
      <family val="1"/>
    </font>
    <font>
      <u/>
      <sz val="12"/>
      <color rgb="FFFF0000"/>
      <name val="Times New Roman"/>
      <family val="1"/>
    </font>
    <font>
      <b/>
      <u/>
      <sz val="11"/>
      <color rgb="FFFF0000"/>
      <name val="Calibri"/>
      <family val="2"/>
      <scheme val="minor"/>
    </font>
    <font>
      <i/>
      <vertAlign val="superscript"/>
      <sz val="12"/>
      <color rgb="FF000000"/>
      <name val="Times New Roman"/>
      <family val="1"/>
    </font>
    <font>
      <b/>
      <i/>
      <sz val="18"/>
      <color theme="1"/>
      <name val="Times New Roman"/>
      <family val="1"/>
    </font>
    <font>
      <sz val="11"/>
      <color rgb="FFFF0000"/>
      <name val="Times New Roman"/>
      <family val="1"/>
    </font>
    <font>
      <sz val="8"/>
      <color theme="1"/>
      <name val="Calibri"/>
      <family val="2"/>
      <scheme val="minor"/>
    </font>
    <font>
      <vertAlign val="superscript"/>
      <sz val="12"/>
      <name val="Times New Roman"/>
      <family val="1"/>
    </font>
    <font>
      <vertAlign val="subscript"/>
      <sz val="12"/>
      <name val="Times New Roman"/>
      <family val="1"/>
    </font>
    <font>
      <sz val="11"/>
      <name val="Calibri"/>
      <family val="2"/>
      <scheme val="minor"/>
    </font>
    <font>
      <sz val="8"/>
      <color rgb="FFFF0000"/>
      <name val="Times New Roman"/>
      <family val="1"/>
    </font>
    <font>
      <sz val="12"/>
      <color rgb="FF006BB7"/>
      <name val="Times New Roman"/>
      <family val="1"/>
    </font>
    <font>
      <strike/>
      <sz val="11"/>
      <color theme="1"/>
      <name val="Calibri"/>
      <family val="2"/>
      <scheme val="minor"/>
    </font>
    <font>
      <i/>
      <sz val="11"/>
      <name val="Calibri"/>
      <family val="2"/>
      <scheme val="minor"/>
    </font>
    <font>
      <i/>
      <sz val="12"/>
      <color rgb="FFFF0000"/>
      <name val="Times New Roman"/>
      <family val="1"/>
    </font>
    <font>
      <i/>
      <sz val="8"/>
      <color rgb="FFFF0000"/>
      <name val="Times New Roman"/>
      <family val="1"/>
    </font>
    <font>
      <b/>
      <u/>
      <sz val="14"/>
      <color theme="1"/>
      <name val="Times New Roman"/>
      <family val="1"/>
    </font>
    <font>
      <vertAlign val="superscript"/>
      <sz val="12"/>
      <color rgb="FFFFFFFF"/>
      <name val="Times New Roman"/>
      <family val="1"/>
    </font>
    <font>
      <b/>
      <sz val="8"/>
      <color theme="1"/>
      <name val="Calibri"/>
      <family val="2"/>
      <scheme val="minor"/>
    </font>
    <font>
      <sz val="8"/>
      <name val="Calibri"/>
      <family val="2"/>
      <scheme val="minor"/>
    </font>
    <font>
      <i/>
      <sz val="8"/>
      <name val="Calibri"/>
      <family val="2"/>
      <scheme val="minor"/>
    </font>
    <font>
      <i/>
      <sz val="8"/>
      <color theme="1"/>
      <name val="Calibri"/>
      <family val="2"/>
      <scheme val="minor"/>
    </font>
    <font>
      <i/>
      <sz val="8"/>
      <color theme="1"/>
      <name val="Times New Roman"/>
      <family val="1"/>
    </font>
    <font>
      <sz val="8"/>
      <color rgb="FF0070C0"/>
      <name val="Calibri"/>
      <family val="2"/>
      <scheme val="minor"/>
    </font>
    <font>
      <i/>
      <sz val="11"/>
      <color rgb="FFFF0000"/>
      <name val="Calibri"/>
      <family val="2"/>
      <scheme val="minor"/>
    </font>
    <font>
      <sz val="11"/>
      <color theme="1"/>
      <name val="Calibri"/>
      <family val="2"/>
      <scheme val="minor"/>
    </font>
    <font>
      <b/>
      <sz val="12"/>
      <color indexed="9"/>
      <name val="Calibri"/>
      <family val="2"/>
      <scheme val="minor"/>
    </font>
    <font>
      <sz val="11"/>
      <color theme="1"/>
      <name val="Arial"/>
      <family val="2"/>
    </font>
    <font>
      <sz val="12"/>
      <color indexed="9"/>
      <name val="Calibri"/>
      <family val="2"/>
    </font>
    <font>
      <sz val="12"/>
      <color indexed="8"/>
      <name val="Calibri"/>
      <family val="2"/>
      <scheme val="minor"/>
    </font>
    <font>
      <sz val="10"/>
      <color rgb="FF004B7F"/>
      <name val="Calibri"/>
      <family val="2"/>
      <scheme val="minor"/>
    </font>
    <font>
      <sz val="10"/>
      <color rgb="FF00B0F0"/>
      <name val="Calibri"/>
      <family val="2"/>
      <scheme val="minor"/>
    </font>
    <font>
      <sz val="10"/>
      <name val="Calibri"/>
      <family val="2"/>
      <scheme val="minor"/>
    </font>
    <font>
      <i/>
      <sz val="9"/>
      <color rgb="FF004B7F"/>
      <name val="Calibri"/>
      <family val="2"/>
      <scheme val="minor"/>
    </font>
    <font>
      <b/>
      <i/>
      <sz val="9"/>
      <color rgb="FF004B7F"/>
      <name val="Calibri"/>
      <family val="2"/>
      <scheme val="minor"/>
    </font>
    <font>
      <i/>
      <sz val="9"/>
      <color rgb="FFFF0000"/>
      <name val="Calibri"/>
      <family val="2"/>
      <scheme val="minor"/>
    </font>
    <font>
      <b/>
      <sz val="12"/>
      <color theme="0"/>
      <name val="Calibri"/>
      <family val="2"/>
      <scheme val="minor"/>
    </font>
    <font>
      <b/>
      <i/>
      <vertAlign val="superscript"/>
      <sz val="12"/>
      <color theme="0"/>
      <name val="Calibri"/>
      <family val="2"/>
      <scheme val="minor"/>
    </font>
    <font>
      <sz val="10"/>
      <color theme="1"/>
      <name val="Arial"/>
      <family val="2"/>
    </font>
    <font>
      <vertAlign val="superscript"/>
      <sz val="10"/>
      <color rgb="FF004B7F"/>
      <name val="Calibri"/>
      <family val="2"/>
      <scheme val="minor"/>
    </font>
    <font>
      <sz val="10"/>
      <color rgb="FFFF0000"/>
      <name val="Calibri"/>
      <family val="2"/>
      <scheme val="minor"/>
    </font>
    <font>
      <b/>
      <sz val="10"/>
      <color rgb="FF004B7F"/>
      <name val="Calibri"/>
      <family val="2"/>
      <scheme val="minor"/>
    </font>
    <font>
      <b/>
      <vertAlign val="superscript"/>
      <sz val="12"/>
      <color theme="0"/>
      <name val="Calibri"/>
      <family val="2"/>
      <scheme val="minor"/>
    </font>
    <font>
      <b/>
      <sz val="12"/>
      <color theme="0"/>
      <name val="Arial"/>
      <family val="2"/>
    </font>
    <font>
      <i/>
      <sz val="12"/>
      <color theme="0"/>
      <name val="Calibri"/>
      <family val="2"/>
      <scheme val="minor"/>
    </font>
    <font>
      <sz val="12"/>
      <color theme="0"/>
      <name val="Calibri"/>
      <family val="2"/>
    </font>
    <font>
      <vertAlign val="superscript"/>
      <sz val="12"/>
      <color theme="0"/>
      <name val="Calibri"/>
      <family val="2"/>
    </font>
    <font>
      <vertAlign val="superscript"/>
      <sz val="12"/>
      <color theme="0"/>
      <name val="Calibri"/>
      <family val="2"/>
      <scheme val="minor"/>
    </font>
    <font>
      <b/>
      <vertAlign val="superscript"/>
      <sz val="10"/>
      <color rgb="FF004B7F"/>
      <name val="Calibri"/>
      <family val="2"/>
      <scheme val="minor"/>
    </font>
    <font>
      <i/>
      <vertAlign val="superscript"/>
      <sz val="9"/>
      <color rgb="FF004B7F"/>
      <name val="Calibri"/>
      <family val="2"/>
      <scheme val="minor"/>
    </font>
    <font>
      <vertAlign val="superscript"/>
      <sz val="11"/>
      <color rgb="FF000000"/>
      <name val="Times New Roman"/>
      <family val="1"/>
    </font>
    <font>
      <sz val="10"/>
      <color rgb="FF000000"/>
      <name val="Calibri"/>
      <family val="2"/>
      <scheme val="minor"/>
    </font>
    <font>
      <sz val="10"/>
      <color theme="0"/>
      <name val="Calibri"/>
      <family val="2"/>
      <scheme val="minor"/>
    </font>
    <font>
      <vertAlign val="subscript"/>
      <sz val="10"/>
      <color rgb="FF004B7F"/>
      <name val="Calibri"/>
      <family val="2"/>
      <scheme val="minor"/>
    </font>
    <font>
      <sz val="9"/>
      <color rgb="FF004B7F"/>
      <name val="Calibri"/>
      <family val="2"/>
      <scheme val="minor"/>
    </font>
    <font>
      <i/>
      <u/>
      <sz val="9"/>
      <color rgb="FF004B7F"/>
      <name val="Calibri"/>
      <family val="2"/>
      <scheme val="minor"/>
    </font>
    <font>
      <sz val="11"/>
      <color indexed="8"/>
      <name val="Calibri"/>
      <family val="2"/>
    </font>
    <font>
      <i/>
      <sz val="12"/>
      <color indexed="9"/>
      <name val="Calibri"/>
      <family val="2"/>
      <scheme val="minor"/>
    </font>
    <font>
      <vertAlign val="superscript"/>
      <sz val="10"/>
      <color rgb="FF1F497D"/>
      <name val="Calibri"/>
      <family val="2"/>
      <scheme val="minor"/>
    </font>
    <font>
      <vertAlign val="subscript"/>
      <sz val="10"/>
      <color rgb="FF1F497D"/>
      <name val="Calibri"/>
      <family val="2"/>
      <scheme val="minor"/>
    </font>
    <font>
      <b/>
      <i/>
      <sz val="9"/>
      <color rgb="FF1F497D"/>
      <name val="Calibri"/>
      <family val="2"/>
      <scheme val="minor"/>
    </font>
    <font>
      <i/>
      <sz val="9"/>
      <color rgb="FF1F497D"/>
      <name val="Calibri"/>
      <family val="2"/>
      <scheme val="minor"/>
    </font>
    <font>
      <i/>
      <sz val="11"/>
      <color theme="1"/>
      <name val="Times New Roman"/>
      <family val="1"/>
      <charset val="161"/>
    </font>
    <font>
      <vertAlign val="superscript"/>
      <sz val="12"/>
      <color theme="0"/>
      <name val="Times New Roman"/>
      <family val="1"/>
      <charset val="161"/>
    </font>
    <font>
      <vertAlign val="subscript"/>
      <sz val="12"/>
      <color theme="0"/>
      <name val="Times New Roman"/>
      <family val="1"/>
      <charset val="161"/>
    </font>
    <font>
      <sz val="12"/>
      <color theme="0"/>
      <name val="Times New Roman"/>
      <family val="1"/>
      <charset val="161"/>
    </font>
    <font>
      <sz val="10"/>
      <name val="Calibri"/>
      <family val="2"/>
    </font>
    <font>
      <sz val="10"/>
      <color rgb="FFFF0000"/>
      <name val="Calibri"/>
      <family val="2"/>
    </font>
    <font>
      <i/>
      <sz val="12"/>
      <color theme="1"/>
      <name val="Calibri"/>
      <family val="2"/>
      <scheme val="minor"/>
    </font>
    <font>
      <i/>
      <sz val="10"/>
      <color theme="1"/>
      <name val="Calibri"/>
      <family val="2"/>
      <scheme val="minor"/>
    </font>
    <font>
      <b/>
      <sz val="10"/>
      <color rgb="FF1F497D"/>
      <name val="Calibri"/>
      <family val="2"/>
      <scheme val="minor"/>
    </font>
    <font>
      <b/>
      <vertAlign val="superscript"/>
      <sz val="10"/>
      <color rgb="FF1F497D"/>
      <name val="Calibri"/>
      <family val="2"/>
      <scheme val="minor"/>
    </font>
    <font>
      <sz val="10"/>
      <color indexed="62"/>
      <name val="Calibri"/>
      <family val="2"/>
      <scheme val="minor"/>
    </font>
    <font>
      <i/>
      <vertAlign val="superscript"/>
      <sz val="11"/>
      <color theme="0"/>
      <name val="Times New Roman"/>
      <family val="1"/>
      <charset val="161"/>
    </font>
    <font>
      <vertAlign val="superscript"/>
      <sz val="10"/>
      <color theme="0"/>
      <name val="Calibri"/>
      <family val="2"/>
      <scheme val="minor"/>
    </font>
    <font>
      <i/>
      <vertAlign val="superscript"/>
      <sz val="9"/>
      <color rgb="FF1F497D"/>
      <name val="Calibri"/>
      <family val="2"/>
      <scheme val="minor"/>
    </font>
    <font>
      <i/>
      <sz val="10"/>
      <color indexed="62"/>
      <name val="Calibri"/>
      <family val="2"/>
    </font>
    <font>
      <i/>
      <u/>
      <sz val="9"/>
      <color rgb="FF1F497D"/>
      <name val="Calibri"/>
      <family val="2"/>
      <scheme val="minor"/>
    </font>
    <font>
      <sz val="12"/>
      <color theme="1"/>
      <name val="Calibri"/>
      <family val="2"/>
      <scheme val="minor"/>
    </font>
    <font>
      <i/>
      <vertAlign val="subscript"/>
      <sz val="9"/>
      <color rgb="FF004B7F"/>
      <name val="Calibri"/>
      <family val="2"/>
      <scheme val="minor"/>
    </font>
    <font>
      <sz val="10"/>
      <color rgb="FF004B7F"/>
      <name val="Calibri"/>
      <family val="2"/>
    </font>
    <font>
      <vertAlign val="superscript"/>
      <sz val="10"/>
      <color rgb="FF004B7F"/>
      <name val="Calibri"/>
      <family val="2"/>
    </font>
    <font>
      <sz val="9"/>
      <color theme="1"/>
      <name val="Calibri"/>
      <family val="2"/>
      <scheme val="minor"/>
    </font>
    <font>
      <sz val="12"/>
      <color rgb="FF004B7F"/>
      <name val="Calibri"/>
      <family val="2"/>
      <scheme val="minor"/>
    </font>
    <font>
      <sz val="12"/>
      <color rgb="FF000000"/>
      <name val="Calibri"/>
      <family val="2"/>
      <scheme val="minor"/>
    </font>
    <font>
      <i/>
      <sz val="10"/>
      <color rgb="FF004B7F"/>
      <name val="Calibri"/>
      <family val="2"/>
      <scheme val="minor"/>
    </font>
    <font>
      <i/>
      <vertAlign val="superscript"/>
      <sz val="10"/>
      <color rgb="FF004B7F"/>
      <name val="Calibri"/>
      <family val="2"/>
      <scheme val="minor"/>
    </font>
    <font>
      <i/>
      <sz val="10"/>
      <color rgb="FFFF0000"/>
      <name val="Calibri"/>
      <family val="2"/>
      <scheme val="minor"/>
    </font>
    <font>
      <vertAlign val="subscript"/>
      <sz val="12"/>
      <color rgb="FF004B7F"/>
      <name val="Calibri"/>
      <family val="2"/>
      <scheme val="minor"/>
    </font>
    <font>
      <i/>
      <vertAlign val="subscript"/>
      <sz val="10"/>
      <color rgb="FF004B7F"/>
      <name val="Calibri"/>
      <family val="2"/>
      <scheme val="minor"/>
    </font>
    <font>
      <u/>
      <sz val="11"/>
      <color theme="1"/>
      <name val="Calibri"/>
      <family val="2"/>
      <scheme val="minor"/>
    </font>
    <font>
      <vertAlign val="superscript"/>
      <sz val="12"/>
      <color theme="0"/>
      <name val="Times New Roman"/>
      <family val="1"/>
    </font>
    <font>
      <i/>
      <vertAlign val="subscript"/>
      <sz val="9"/>
      <color rgb="FF1F497D"/>
      <name val="Calibri"/>
      <family val="2"/>
      <scheme val="minor"/>
    </font>
    <font>
      <i/>
      <sz val="9"/>
      <color rgb="FFFF0000"/>
      <name val="Calibri"/>
      <family val="2"/>
      <charset val="161"/>
      <scheme val="minor"/>
    </font>
    <font>
      <i/>
      <sz val="9"/>
      <color rgb="FF1F497D"/>
      <name val="Calibri"/>
      <family val="2"/>
    </font>
    <font>
      <i/>
      <vertAlign val="superscript"/>
      <sz val="9"/>
      <color rgb="FF1F497D"/>
      <name val="Calibri"/>
      <family val="2"/>
    </font>
    <font>
      <i/>
      <vertAlign val="superscript"/>
      <sz val="9"/>
      <color rgb="FFFF0000"/>
      <name val="Calibri"/>
      <family val="2"/>
      <charset val="161"/>
    </font>
    <font>
      <i/>
      <sz val="9"/>
      <color rgb="FFFF0000"/>
      <name val="Calibri"/>
      <family val="2"/>
      <charset val="161"/>
    </font>
    <font>
      <i/>
      <sz val="9"/>
      <color rgb="FFFF0000"/>
      <name val="Calibri"/>
      <family val="2"/>
    </font>
    <font>
      <u/>
      <sz val="10"/>
      <color rgb="FF1F497D"/>
      <name val="Calibri"/>
      <family val="2"/>
      <scheme val="minor"/>
    </font>
    <font>
      <b/>
      <i/>
      <sz val="12"/>
      <color theme="0"/>
      <name val="Calibri"/>
      <family val="2"/>
      <scheme val="minor"/>
    </font>
    <font>
      <i/>
      <sz val="11"/>
      <color rgb="FF000000"/>
      <name val="Calibri"/>
      <family val="2"/>
    </font>
    <font>
      <sz val="10"/>
      <color rgb="FFFF0000"/>
      <name val="Calibri"/>
      <family val="2"/>
      <charset val="161"/>
      <scheme val="minor"/>
    </font>
    <font>
      <u/>
      <sz val="11"/>
      <color theme="10"/>
      <name val="Calibri"/>
      <family val="2"/>
      <scheme val="minor"/>
    </font>
    <font>
      <sz val="11"/>
      <color rgb="FF1F497D"/>
      <name val="Calibri"/>
      <family val="2"/>
      <scheme val="minor"/>
    </font>
    <font>
      <b/>
      <sz val="12"/>
      <name val="Times New Roman"/>
      <family val="1"/>
    </font>
    <font>
      <b/>
      <sz val="8"/>
      <name val="Times New Roman"/>
      <family val="1"/>
    </font>
    <font>
      <sz val="10"/>
      <color indexed="8"/>
      <name val="Calibri"/>
      <family val="2"/>
      <scheme val="minor"/>
    </font>
    <font>
      <i/>
      <sz val="10"/>
      <color indexed="8"/>
      <name val="Calibri"/>
      <family val="2"/>
      <scheme val="minor"/>
    </font>
    <font>
      <i/>
      <sz val="10"/>
      <color rgb="FF000000"/>
      <name val="Calibri"/>
      <family val="2"/>
      <scheme val="minor"/>
    </font>
    <font>
      <sz val="10"/>
      <color indexed="8"/>
      <name val="Georgia"/>
      <family val="1"/>
    </font>
    <font>
      <sz val="8"/>
      <color indexed="8"/>
      <name val="Georgia"/>
      <family val="1"/>
    </font>
    <font>
      <sz val="11"/>
      <color indexed="8"/>
      <name val="Symbol"/>
      <family val="1"/>
      <charset val="2"/>
    </font>
    <font>
      <sz val="8"/>
      <name val="Times New Roman"/>
      <family val="1"/>
    </font>
    <font>
      <sz val="10"/>
      <name val="Times New Roman"/>
      <family val="1"/>
    </font>
    <font>
      <vertAlign val="superscript"/>
      <sz val="16"/>
      <name val="Times New Roman"/>
      <family val="1"/>
    </font>
    <font>
      <vertAlign val="superscript"/>
      <sz val="14"/>
      <color theme="1"/>
      <name val="Times New Roman"/>
      <family val="1"/>
    </font>
    <font>
      <sz val="14"/>
      <color theme="1"/>
      <name val="Calibri"/>
      <family val="2"/>
      <scheme val="minor"/>
    </font>
    <font>
      <b/>
      <sz val="14"/>
      <color rgb="FF00B050"/>
      <name val="Calibri"/>
      <family val="2"/>
      <scheme val="minor"/>
    </font>
  </fonts>
  <fills count="29">
    <fill>
      <patternFill patternType="none"/>
    </fill>
    <fill>
      <patternFill patternType="gray125"/>
    </fill>
    <fill>
      <patternFill patternType="solid">
        <fgColor rgb="FFFFFFFF"/>
        <bgColor indexed="64"/>
      </patternFill>
    </fill>
    <fill>
      <patternFill patternType="solid">
        <fgColor rgb="FFE2EFD9"/>
        <bgColor indexed="64"/>
      </patternFill>
    </fill>
    <fill>
      <patternFill patternType="solid">
        <fgColor rgb="FFF2F2F2"/>
        <bgColor indexed="64"/>
      </patternFill>
    </fill>
    <fill>
      <patternFill patternType="solid">
        <fgColor rgb="FFBFBFBF"/>
        <bgColor indexed="64"/>
      </patternFill>
    </fill>
    <fill>
      <patternFill patternType="solid">
        <fgColor rgb="FFFFFF00"/>
        <bgColor indexed="64"/>
      </patternFill>
    </fill>
    <fill>
      <patternFill patternType="solid">
        <fgColor rgb="FFE2EFDA"/>
        <bgColor indexed="64"/>
      </patternFill>
    </fill>
    <fill>
      <patternFill patternType="solid">
        <fgColor rgb="FFD9D9D9"/>
        <bgColor indexed="64"/>
      </patternFill>
    </fill>
    <fill>
      <patternFill patternType="solid">
        <fgColor rgb="FFEDEDED"/>
        <bgColor indexed="64"/>
      </patternFill>
    </fill>
    <fill>
      <patternFill patternType="solid">
        <fgColor rgb="FFE0F0D6"/>
        <bgColor indexed="64"/>
      </patternFill>
    </fill>
    <fill>
      <patternFill patternType="solid">
        <fgColor rgb="FFF4B083"/>
        <bgColor indexed="64"/>
      </patternFill>
    </fill>
    <fill>
      <patternFill patternType="solid">
        <fgColor rgb="FF004B7F"/>
        <bgColor indexed="64"/>
      </patternFill>
    </fill>
    <fill>
      <patternFill patternType="solid">
        <fgColor theme="0" tint="-0.14999847407452621"/>
        <bgColor indexed="64"/>
      </patternFill>
    </fill>
    <fill>
      <patternFill patternType="solid">
        <fgColor rgb="FFE7E6E6"/>
        <bgColor indexed="64"/>
      </patternFill>
    </fill>
    <fill>
      <patternFill patternType="solid">
        <fgColor rgb="FFF7CAAC"/>
        <bgColor indexed="64"/>
      </patternFill>
    </fill>
    <fill>
      <patternFill patternType="solid">
        <fgColor rgb="FF5A99D8"/>
        <bgColor indexed="64"/>
      </patternFill>
    </fill>
    <fill>
      <patternFill patternType="solid">
        <fgColor theme="5" tint="0.79998168889431442"/>
        <bgColor indexed="64"/>
      </patternFill>
    </fill>
    <fill>
      <patternFill patternType="solid">
        <fgColor rgb="FFA6A6A6"/>
        <bgColor indexed="64"/>
      </patternFill>
    </fill>
    <fill>
      <patternFill patternType="solid">
        <fgColor rgb="FFEAF1DD"/>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5" tint="0.59999389629810485"/>
        <bgColor indexed="64"/>
      </patternFill>
    </fill>
  </fills>
  <borders count="69">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6BB7"/>
      </left>
      <right/>
      <top style="medium">
        <color indexed="64"/>
      </top>
      <bottom style="medium">
        <color indexed="64"/>
      </bottom>
      <diagonal/>
    </border>
    <border>
      <left/>
      <right style="medium">
        <color rgb="FF006BB7"/>
      </right>
      <top style="medium">
        <color indexed="64"/>
      </top>
      <bottom style="medium">
        <color indexed="64"/>
      </bottom>
      <diagonal/>
    </border>
    <border>
      <left style="medium">
        <color rgb="FF006BB7"/>
      </left>
      <right style="medium">
        <color rgb="FF006BB7"/>
      </right>
      <top style="medium">
        <color rgb="FF006BB7"/>
      </top>
      <bottom/>
      <diagonal/>
    </border>
    <border>
      <left/>
      <right style="medium">
        <color rgb="FF006BB7"/>
      </right>
      <top style="medium">
        <color rgb="FF006BB7"/>
      </top>
      <bottom/>
      <diagonal/>
    </border>
    <border>
      <left style="medium">
        <color rgb="FF000000"/>
      </left>
      <right style="medium">
        <color indexed="64"/>
      </right>
      <top/>
      <bottom style="medium">
        <color indexed="64"/>
      </bottom>
      <diagonal/>
    </border>
    <border>
      <left/>
      <right style="medium">
        <color rgb="FF000000"/>
      </right>
      <top/>
      <bottom/>
      <diagonal/>
    </border>
    <border>
      <left style="medium">
        <color rgb="FF000000"/>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rgb="FF00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right/>
      <top/>
      <bottom style="thin">
        <color auto="1"/>
      </bottom>
      <diagonal/>
    </border>
    <border>
      <left style="thin">
        <color rgb="FF000000"/>
      </left>
      <right style="thin">
        <color auto="1"/>
      </right>
      <top style="thin">
        <color auto="1"/>
      </top>
      <bottom style="thin">
        <color auto="1"/>
      </bottom>
      <diagonal/>
    </border>
    <border>
      <left style="thin">
        <color rgb="FF000000"/>
      </left>
      <right style="thin">
        <color auto="1"/>
      </right>
      <top style="thin">
        <color auto="1"/>
      </top>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style="thin">
        <color rgb="FF000000"/>
      </right>
      <top style="thin">
        <color auto="1"/>
      </top>
      <bottom style="thin">
        <color auto="1"/>
      </bottom>
      <diagonal/>
    </border>
    <border>
      <left/>
      <right/>
      <top/>
      <bottom style="thin">
        <color theme="0"/>
      </bottom>
      <diagonal/>
    </border>
    <border>
      <left/>
      <right style="thin">
        <color theme="0"/>
      </right>
      <top/>
      <bottom style="thin">
        <color theme="0"/>
      </bottom>
      <diagonal/>
    </border>
    <border>
      <left/>
      <right style="thin">
        <color theme="0"/>
      </right>
      <top/>
      <bottom/>
      <diagonal/>
    </border>
    <border>
      <left/>
      <right style="thin">
        <color auto="1"/>
      </right>
      <top/>
      <bottom style="thin">
        <color auto="1"/>
      </bottom>
      <diagonal/>
    </border>
    <border>
      <left style="thin">
        <color theme="0"/>
      </left>
      <right/>
      <top/>
      <bottom/>
      <diagonal/>
    </border>
    <border>
      <left style="thin">
        <color indexed="64"/>
      </left>
      <right/>
      <top/>
      <bottom style="thin">
        <color indexed="64"/>
      </bottom>
      <diagonal/>
    </border>
    <border>
      <left style="thin">
        <color theme="0"/>
      </left>
      <right/>
      <top/>
      <bottom style="thin">
        <color theme="0"/>
      </bottom>
      <diagonal/>
    </border>
    <border>
      <left/>
      <right style="thin">
        <color theme="0"/>
      </right>
      <top/>
      <bottom style="thin">
        <color indexed="64"/>
      </bottom>
      <diagonal/>
    </border>
    <border>
      <left style="thin">
        <color theme="0"/>
      </left>
      <right/>
      <top/>
      <bottom style="thin">
        <color indexed="64"/>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auto="1"/>
      </left>
      <right/>
      <top style="thin">
        <color auto="1"/>
      </top>
      <bottom/>
      <diagonal/>
    </border>
    <border>
      <left/>
      <right style="thin">
        <color indexed="64"/>
      </right>
      <top style="thin">
        <color indexed="64"/>
      </top>
      <bottom/>
      <diagonal/>
    </border>
    <border>
      <left/>
      <right/>
      <top style="thin">
        <color theme="0"/>
      </top>
      <bottom style="thin">
        <color theme="0"/>
      </bottom>
      <diagonal/>
    </border>
    <border>
      <left/>
      <right style="thin">
        <color theme="0"/>
      </right>
      <top style="thin">
        <color theme="0"/>
      </top>
      <bottom style="thin">
        <color indexed="64"/>
      </bottom>
      <diagonal/>
    </border>
    <border>
      <left style="medium">
        <color theme="1"/>
      </left>
      <right style="medium">
        <color theme="1"/>
      </right>
      <top style="medium">
        <color theme="1"/>
      </top>
      <bottom style="thin">
        <color theme="2"/>
      </bottom>
      <diagonal/>
    </border>
    <border>
      <left style="medium">
        <color theme="1"/>
      </left>
      <right style="medium">
        <color theme="1"/>
      </right>
      <top style="thin">
        <color theme="2"/>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s>
  <cellStyleXfs count="10">
    <xf numFmtId="0" fontId="0" fillId="0" borderId="0"/>
    <xf numFmtId="0" fontId="50" fillId="0" borderId="0"/>
    <xf numFmtId="0" fontId="51" fillId="0" borderId="0"/>
    <xf numFmtId="43" fontId="90" fillId="0" borderId="0" applyFont="0" applyFill="0" applyBorder="0" applyAlignment="0" applyProtection="0"/>
    <xf numFmtId="9" fontId="90" fillId="0" borderId="0" applyFont="0" applyFill="0" applyBorder="0" applyAlignment="0" applyProtection="0"/>
    <xf numFmtId="0" fontId="90" fillId="0" borderId="0"/>
    <xf numFmtId="0" fontId="90" fillId="0" borderId="0"/>
    <xf numFmtId="167" fontId="90" fillId="0" borderId="0" applyFont="0" applyFill="0" applyBorder="0" applyAlignment="0" applyProtection="0"/>
    <xf numFmtId="0" fontId="168" fillId="0" borderId="0" applyNumberFormat="0" applyFill="0" applyBorder="0" applyAlignment="0" applyProtection="0"/>
    <xf numFmtId="167" fontId="90" fillId="0" borderId="0" applyFont="0" applyFill="0" applyBorder="0" applyAlignment="0" applyProtection="0"/>
  </cellStyleXfs>
  <cellXfs count="1065">
    <xf numFmtId="0" fontId="0" fillId="0" borderId="0" xfId="0"/>
    <xf numFmtId="0" fontId="1" fillId="0" borderId="0" xfId="0" applyFont="1"/>
    <xf numFmtId="0" fontId="1" fillId="0" borderId="7" xfId="0" applyFont="1" applyBorder="1" applyAlignment="1">
      <alignment horizontal="justify" vertical="center" wrapText="1"/>
    </xf>
    <xf numFmtId="0" fontId="1" fillId="0" borderId="6" xfId="0" applyFont="1" applyBorder="1" applyAlignment="1">
      <alignment horizontal="justify" vertical="center" wrapText="1"/>
    </xf>
    <xf numFmtId="0" fontId="3" fillId="2" borderId="8" xfId="0" applyFont="1" applyFill="1" applyBorder="1" applyAlignment="1">
      <alignment horizontal="justify" vertical="center" wrapText="1"/>
    </xf>
    <xf numFmtId="0" fontId="1" fillId="2" borderId="6" xfId="0" applyFont="1" applyFill="1" applyBorder="1" applyAlignment="1">
      <alignment horizontal="justify" vertical="center" wrapText="1"/>
    </xf>
    <xf numFmtId="0" fontId="3" fillId="2" borderId="6" xfId="0" applyFont="1" applyFill="1" applyBorder="1" applyAlignment="1">
      <alignment horizontal="justify" vertical="center" wrapText="1"/>
    </xf>
    <xf numFmtId="0" fontId="5" fillId="2" borderId="8" xfId="0" applyFont="1" applyFill="1" applyBorder="1" applyAlignment="1">
      <alignment horizontal="justify" vertical="center" wrapText="1"/>
    </xf>
    <xf numFmtId="0" fontId="1" fillId="3" borderId="6" xfId="0" applyFont="1" applyFill="1" applyBorder="1" applyAlignment="1">
      <alignment horizontal="justify" vertical="center" wrapText="1"/>
    </xf>
    <xf numFmtId="0" fontId="6" fillId="0" borderId="0" xfId="0" applyFont="1"/>
    <xf numFmtId="0" fontId="1" fillId="0" borderId="6" xfId="0" applyFont="1" applyBorder="1" applyAlignment="1">
      <alignment horizontal="center" vertical="center" wrapText="1"/>
    </xf>
    <xf numFmtId="0" fontId="3" fillId="4" borderId="6" xfId="0" applyFont="1" applyFill="1" applyBorder="1" applyAlignment="1">
      <alignment horizontal="center" vertical="center" wrapText="1"/>
    </xf>
    <xf numFmtId="0" fontId="11" fillId="5" borderId="6" xfId="0" applyFont="1" applyFill="1" applyBorder="1" applyAlignment="1">
      <alignment horizontal="justify" vertical="center" wrapText="1"/>
    </xf>
    <xf numFmtId="0" fontId="0" fillId="5" borderId="6" xfId="0" applyFill="1" applyBorder="1" applyAlignment="1">
      <alignment vertical="center" wrapText="1"/>
    </xf>
    <xf numFmtId="0" fontId="3" fillId="3" borderId="6" xfId="0" applyFont="1" applyFill="1" applyBorder="1" applyAlignment="1">
      <alignment horizontal="justify" vertical="center" wrapText="1"/>
    </xf>
    <xf numFmtId="0" fontId="3" fillId="5" borderId="6" xfId="0" applyFont="1" applyFill="1" applyBorder="1" applyAlignment="1">
      <alignment horizontal="center" vertical="center" wrapText="1"/>
    </xf>
    <xf numFmtId="0" fontId="3" fillId="0" borderId="6" xfId="0" applyFont="1" applyBorder="1" applyAlignment="1">
      <alignment horizontal="justify" vertical="center" wrapText="1"/>
    </xf>
    <xf numFmtId="0" fontId="3"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1" fillId="0" borderId="3"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3" borderId="6" xfId="0" applyFont="1" applyFill="1" applyBorder="1" applyAlignment="1">
      <alignment horizontal="justify" vertical="top" wrapText="1"/>
    </xf>
    <xf numFmtId="0" fontId="0" fillId="0" borderId="0" xfId="0" applyAlignment="1">
      <alignment vertical="top"/>
    </xf>
    <xf numFmtId="0" fontId="1" fillId="0" borderId="8"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justify" vertical="center" wrapText="1"/>
    </xf>
    <xf numFmtId="0" fontId="3" fillId="3" borderId="6" xfId="0" applyFont="1" applyFill="1" applyBorder="1" applyAlignment="1">
      <alignment horizontal="center" vertical="center" wrapText="1"/>
    </xf>
    <xf numFmtId="0" fontId="1" fillId="0" borderId="6" xfId="0" applyFont="1" applyBorder="1" applyAlignment="1">
      <alignment horizontal="justify" vertical="center" wrapText="1"/>
    </xf>
    <xf numFmtId="0" fontId="5" fillId="0" borderId="0" xfId="0" applyFont="1"/>
    <xf numFmtId="0" fontId="11" fillId="0" borderId="0" xfId="0" applyFont="1"/>
    <xf numFmtId="0" fontId="1" fillId="0" borderId="14" xfId="0" applyFont="1" applyBorder="1" applyAlignment="1">
      <alignment horizontal="center" vertical="center" wrapText="1"/>
    </xf>
    <xf numFmtId="0" fontId="1" fillId="2" borderId="6" xfId="0" applyFont="1" applyFill="1" applyBorder="1" applyAlignment="1">
      <alignment horizontal="center" vertical="center" wrapText="1"/>
    </xf>
    <xf numFmtId="164" fontId="1" fillId="3" borderId="6" xfId="0" applyNumberFormat="1" applyFont="1" applyFill="1" applyBorder="1" applyAlignment="1">
      <alignment horizontal="center" vertical="center" wrapText="1"/>
    </xf>
    <xf numFmtId="0" fontId="1" fillId="5" borderId="6" xfId="0" applyFont="1" applyFill="1" applyBorder="1" applyAlignment="1">
      <alignment horizontal="justify" vertical="center" wrapText="1"/>
    </xf>
    <xf numFmtId="0" fontId="1" fillId="3" borderId="6" xfId="0" applyFont="1" applyFill="1" applyBorder="1" applyAlignment="1">
      <alignment horizontal="center" vertical="center" wrapText="1"/>
    </xf>
    <xf numFmtId="0" fontId="1" fillId="3" borderId="6" xfId="0" quotePrefix="1" applyFont="1" applyFill="1" applyBorder="1" applyAlignment="1">
      <alignment horizontal="center" vertical="center" wrapText="1"/>
    </xf>
    <xf numFmtId="0" fontId="0" fillId="0" borderId="0" xfId="0" applyAlignment="1">
      <alignment wrapText="1"/>
    </xf>
    <xf numFmtId="0" fontId="1" fillId="0" borderId="15" xfId="0" applyFont="1" applyBorder="1" applyAlignment="1">
      <alignment horizontal="justify" vertical="center" wrapText="1"/>
    </xf>
    <xf numFmtId="0" fontId="1" fillId="4" borderId="14" xfId="0" applyFont="1" applyFill="1" applyBorder="1" applyAlignment="1">
      <alignment horizontal="justify" vertical="center" wrapText="1"/>
    </xf>
    <xf numFmtId="0" fontId="6" fillId="0" borderId="0" xfId="0" applyFont="1" applyAlignment="1">
      <alignment horizontal="justify" vertical="center"/>
    </xf>
    <xf numFmtId="0" fontId="0" fillId="0" borderId="6" xfId="0" applyBorder="1" applyAlignment="1">
      <alignment vertical="center" wrapText="1"/>
    </xf>
    <xf numFmtId="0" fontId="1" fillId="2" borderId="8" xfId="0" applyFont="1" applyFill="1" applyBorder="1" applyAlignment="1">
      <alignment horizontal="center" vertical="center" wrapText="1"/>
    </xf>
    <xf numFmtId="0" fontId="1" fillId="7" borderId="6" xfId="0" applyFont="1" applyFill="1" applyBorder="1" applyAlignment="1">
      <alignment horizontal="justify" vertical="center" wrapText="1"/>
    </xf>
    <xf numFmtId="0" fontId="1" fillId="7" borderId="6" xfId="0" applyFont="1" applyFill="1" applyBorder="1" applyAlignment="1">
      <alignment horizontal="center" vertical="center" wrapText="1"/>
    </xf>
    <xf numFmtId="0" fontId="3" fillId="7" borderId="6" xfId="0" applyFont="1" applyFill="1" applyBorder="1" applyAlignment="1">
      <alignment horizontal="left" vertical="center" wrapText="1"/>
    </xf>
    <xf numFmtId="0" fontId="3" fillId="7" borderId="6" xfId="0" applyFont="1" applyFill="1" applyBorder="1" applyAlignment="1">
      <alignment horizontal="justify" vertical="center" wrapText="1"/>
    </xf>
    <xf numFmtId="0" fontId="1" fillId="7" borderId="6" xfId="0" applyFont="1" applyFill="1" applyBorder="1" applyAlignment="1">
      <alignment horizontal="left" vertical="center" wrapText="1"/>
    </xf>
    <xf numFmtId="0" fontId="19" fillId="7" borderId="6" xfId="0" applyFont="1" applyFill="1" applyBorder="1" applyAlignment="1">
      <alignment horizontal="justify" vertical="center" wrapText="1"/>
    </xf>
    <xf numFmtId="0" fontId="19" fillId="7" borderId="6" xfId="0" applyFont="1" applyFill="1" applyBorder="1" applyAlignment="1">
      <alignment horizontal="center" vertical="center" wrapText="1"/>
    </xf>
    <xf numFmtId="0" fontId="19" fillId="3" borderId="6" xfId="0" applyFont="1" applyFill="1" applyBorder="1" applyAlignment="1">
      <alignment horizontal="justify" vertical="center" wrapText="1"/>
    </xf>
    <xf numFmtId="0" fontId="1" fillId="3" borderId="6" xfId="0" applyFont="1" applyFill="1" applyBorder="1" applyAlignment="1">
      <alignment horizontal="left" vertical="center" wrapText="1"/>
    </xf>
    <xf numFmtId="0" fontId="1" fillId="0" borderId="14" xfId="0" applyFont="1" applyBorder="1" applyAlignment="1">
      <alignment horizontal="justify" vertical="center" wrapText="1"/>
    </xf>
    <xf numFmtId="0" fontId="1" fillId="3" borderId="14" xfId="0" applyFont="1" applyFill="1" applyBorder="1" applyAlignment="1">
      <alignment horizontal="left" vertical="top" wrapText="1"/>
    </xf>
    <xf numFmtId="0" fontId="1" fillId="2" borderId="14" xfId="0" applyFont="1" applyFill="1" applyBorder="1" applyAlignment="1">
      <alignment horizontal="justify" vertical="center" wrapText="1"/>
    </xf>
    <xf numFmtId="0" fontId="6" fillId="0" borderId="0" xfId="0" quotePrefix="1" applyFont="1"/>
    <xf numFmtId="0" fontId="2" fillId="0" borderId="7" xfId="0" applyFont="1" applyBorder="1" applyAlignment="1">
      <alignment horizontal="justify" vertical="center" wrapText="1"/>
    </xf>
    <xf numFmtId="0" fontId="1" fillId="2" borderId="14" xfId="0" applyFont="1" applyFill="1" applyBorder="1" applyAlignment="1">
      <alignment horizontal="justify" vertical="center" wrapText="1"/>
    </xf>
    <xf numFmtId="0" fontId="1" fillId="2" borderId="16" xfId="0" applyFont="1" applyFill="1" applyBorder="1" applyAlignment="1">
      <alignment horizontal="justify" vertical="center" wrapText="1"/>
    </xf>
    <xf numFmtId="0" fontId="1" fillId="2" borderId="17" xfId="0" applyFont="1" applyFill="1" applyBorder="1" applyAlignment="1">
      <alignment horizontal="justify" vertical="center" wrapText="1"/>
    </xf>
    <xf numFmtId="0" fontId="5" fillId="2" borderId="8" xfId="0" applyFont="1" applyFill="1" applyBorder="1" applyAlignment="1">
      <alignment horizontal="left" vertical="top" wrapText="1"/>
    </xf>
    <xf numFmtId="0" fontId="23" fillId="3" borderId="6" xfId="0" applyFont="1" applyFill="1" applyBorder="1" applyAlignment="1">
      <alignment horizontal="justify" vertical="top" wrapText="1"/>
    </xf>
    <xf numFmtId="0" fontId="24" fillId="3" borderId="6" xfId="0" applyFont="1" applyFill="1" applyBorder="1" applyAlignment="1">
      <alignment vertical="top" wrapText="1"/>
    </xf>
    <xf numFmtId="0" fontId="23" fillId="3" borderId="6" xfId="0" applyFont="1" applyFill="1" applyBorder="1" applyAlignment="1">
      <alignment horizontal="justify" vertical="center" wrapText="1"/>
    </xf>
    <xf numFmtId="0" fontId="1" fillId="0" borderId="14" xfId="0" applyFont="1" applyBorder="1" applyAlignment="1">
      <alignment horizontal="justify" vertical="center" wrapText="1"/>
    </xf>
    <xf numFmtId="0" fontId="25" fillId="0" borderId="3" xfId="0" applyFont="1" applyBorder="1" applyAlignment="1">
      <alignment horizontal="justify" vertical="center" wrapText="1"/>
    </xf>
    <xf numFmtId="0" fontId="3" fillId="4" borderId="6" xfId="0" applyFont="1" applyFill="1" applyBorder="1" applyAlignment="1">
      <alignment horizontal="justify" vertical="center" wrapText="1"/>
    </xf>
    <xf numFmtId="0" fontId="3" fillId="3" borderId="6" xfId="0" applyFont="1" applyFill="1" applyBorder="1" applyAlignment="1">
      <alignment horizontal="right" vertical="center" wrapText="1"/>
    </xf>
    <xf numFmtId="0" fontId="3" fillId="3" borderId="6" xfId="0" applyFont="1" applyFill="1" applyBorder="1" applyAlignment="1">
      <alignment vertical="center" wrapText="1"/>
    </xf>
    <xf numFmtId="0" fontId="1" fillId="3" borderId="6" xfId="0" applyFont="1" applyFill="1" applyBorder="1" applyAlignment="1">
      <alignment horizontal="left" vertical="top" wrapText="1"/>
    </xf>
    <xf numFmtId="0" fontId="3" fillId="3" borderId="6" xfId="0" applyFont="1" applyFill="1" applyBorder="1" applyAlignment="1">
      <alignment horizontal="right" vertical="center" wrapText="1" indent="1"/>
    </xf>
    <xf numFmtId="0" fontId="16" fillId="9" borderId="8" xfId="0" applyFont="1" applyFill="1" applyBorder="1" applyAlignment="1">
      <alignment horizontal="justify"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5" fillId="2" borderId="8" xfId="0" applyFont="1" applyFill="1" applyBorder="1" applyAlignment="1">
      <alignment vertical="top" wrapText="1"/>
    </xf>
    <xf numFmtId="0" fontId="23" fillId="3" borderId="6" xfId="0" applyFont="1" applyFill="1" applyBorder="1" applyAlignment="1">
      <alignment vertical="top" wrapText="1"/>
    </xf>
    <xf numFmtId="0" fontId="27" fillId="3" borderId="6" xfId="0" applyFont="1" applyFill="1" applyBorder="1" applyAlignment="1">
      <alignment vertical="center" wrapText="1"/>
    </xf>
    <xf numFmtId="0" fontId="1" fillId="8" borderId="16" xfId="0" applyFont="1" applyFill="1" applyBorder="1" applyAlignment="1">
      <alignment horizontal="justify" vertical="center" wrapText="1"/>
    </xf>
    <xf numFmtId="0" fontId="1" fillId="8" borderId="17" xfId="0" applyFont="1" applyFill="1" applyBorder="1" applyAlignment="1">
      <alignment horizontal="justify" vertical="center" wrapText="1"/>
    </xf>
    <xf numFmtId="0" fontId="3" fillId="8" borderId="17" xfId="0" applyFont="1" applyFill="1" applyBorder="1" applyAlignment="1">
      <alignment horizontal="justify" vertical="center" wrapText="1"/>
    </xf>
    <xf numFmtId="0" fontId="5" fillId="3" borderId="16" xfId="0" applyFont="1" applyFill="1" applyBorder="1" applyAlignment="1">
      <alignment horizontal="justify" vertical="center" wrapText="1"/>
    </xf>
    <xf numFmtId="0" fontId="1" fillId="3" borderId="17" xfId="0" applyFont="1" applyFill="1" applyBorder="1" applyAlignment="1">
      <alignment horizontal="justify" vertical="center" wrapText="1"/>
    </xf>
    <xf numFmtId="0" fontId="1" fillId="3" borderId="17" xfId="0" applyFont="1" applyFill="1" applyBorder="1" applyAlignment="1">
      <alignment horizontal="justify" vertical="top" wrapText="1"/>
    </xf>
    <xf numFmtId="0" fontId="5" fillId="3" borderId="8" xfId="0" applyFont="1" applyFill="1" applyBorder="1" applyAlignment="1">
      <alignment horizontal="left" vertical="top" wrapText="1"/>
    </xf>
    <xf numFmtId="0" fontId="19" fillId="3" borderId="6" xfId="0" applyFont="1" applyFill="1" applyBorder="1" applyAlignment="1">
      <alignment horizontal="left" vertical="top" wrapText="1"/>
    </xf>
    <xf numFmtId="0" fontId="5" fillId="3" borderId="8" xfId="0" applyFont="1" applyFill="1" applyBorder="1" applyAlignment="1">
      <alignment horizontal="justify" vertical="center" wrapText="1"/>
    </xf>
    <xf numFmtId="0" fontId="5" fillId="3" borderId="16" xfId="0" applyFont="1" applyFill="1" applyBorder="1" applyAlignment="1">
      <alignment horizontal="left" vertical="top" wrapText="1"/>
    </xf>
    <xf numFmtId="0" fontId="1" fillId="3" borderId="17" xfId="0" applyFont="1" applyFill="1" applyBorder="1" applyAlignment="1">
      <alignment horizontal="left" vertical="top" wrapText="1"/>
    </xf>
    <xf numFmtId="0" fontId="28" fillId="0" borderId="15" xfId="0" applyFont="1" applyBorder="1" applyAlignment="1">
      <alignment horizontal="left" vertical="center" wrapText="1"/>
    </xf>
    <xf numFmtId="0" fontId="28" fillId="8" borderId="14" xfId="0" applyFont="1" applyFill="1" applyBorder="1" applyAlignment="1">
      <alignment horizontal="justify" vertical="center" wrapText="1"/>
    </xf>
    <xf numFmtId="0" fontId="28" fillId="3" borderId="14" xfId="0" applyFont="1" applyFill="1" applyBorder="1" applyAlignment="1">
      <alignment horizontal="justify" vertical="center" wrapText="1"/>
    </xf>
    <xf numFmtId="0" fontId="28" fillId="0" borderId="8" xfId="0" applyFont="1" applyBorder="1" applyAlignment="1">
      <alignment horizontal="justify" vertical="center" wrapText="1"/>
    </xf>
    <xf numFmtId="0" fontId="28" fillId="8" borderId="6" xfId="0" applyFont="1" applyFill="1" applyBorder="1" applyAlignment="1">
      <alignment horizontal="justify" vertical="center" wrapText="1"/>
    </xf>
    <xf numFmtId="0" fontId="28" fillId="3" borderId="6" xfId="0" applyFont="1" applyFill="1" applyBorder="1" applyAlignment="1">
      <alignment horizontal="justify" vertical="center" wrapText="1"/>
    </xf>
    <xf numFmtId="0" fontId="0" fillId="8" borderId="6" xfId="0" applyFill="1" applyBorder="1" applyAlignment="1">
      <alignment vertical="top"/>
    </xf>
    <xf numFmtId="0" fontId="0" fillId="3" borderId="6" xfId="0" applyFill="1" applyBorder="1" applyAlignment="1">
      <alignment vertical="top"/>
    </xf>
    <xf numFmtId="0" fontId="28" fillId="0" borderId="8" xfId="0" applyFont="1" applyBorder="1" applyAlignment="1">
      <alignment horizontal="left" vertical="center"/>
    </xf>
    <xf numFmtId="0" fontId="28" fillId="8" borderId="6" xfId="0" applyFont="1" applyFill="1" applyBorder="1" applyAlignment="1">
      <alignment horizontal="left" vertical="center" wrapText="1"/>
    </xf>
    <xf numFmtId="0" fontId="31" fillId="3" borderId="6" xfId="0" applyFont="1" applyFill="1" applyBorder="1" applyAlignment="1">
      <alignment horizontal="justify" vertical="center"/>
    </xf>
    <xf numFmtId="0" fontId="0" fillId="3" borderId="6" xfId="0" applyFill="1" applyBorder="1" applyAlignment="1">
      <alignment vertical="top" wrapText="1"/>
    </xf>
    <xf numFmtId="0" fontId="33" fillId="0" borderId="0" xfId="0" applyFont="1"/>
    <xf numFmtId="0" fontId="5" fillId="8" borderId="8" xfId="0" applyFont="1" applyFill="1" applyBorder="1" applyAlignment="1">
      <alignment horizontal="justify" vertical="center" wrapText="1"/>
    </xf>
    <xf numFmtId="0" fontId="5" fillId="8" borderId="6" xfId="0" applyFont="1" applyFill="1" applyBorder="1" applyAlignment="1">
      <alignment horizontal="justify" vertical="center" wrapText="1"/>
    </xf>
    <xf numFmtId="0" fontId="5" fillId="3" borderId="6" xfId="0" applyFont="1" applyFill="1" applyBorder="1" applyAlignment="1">
      <alignment horizontal="justify" vertical="center" wrapText="1"/>
    </xf>
    <xf numFmtId="2" fontId="0" fillId="0" borderId="0" xfId="0" applyNumberFormat="1"/>
    <xf numFmtId="3" fontId="0" fillId="0" borderId="0" xfId="0" applyNumberFormat="1"/>
    <xf numFmtId="0" fontId="32" fillId="0" borderId="6" xfId="0" applyFont="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8" fillId="2" borderId="16" xfId="0" applyFont="1" applyFill="1" applyBorder="1" applyAlignment="1">
      <alignment horizontal="justify" vertical="center" wrapText="1"/>
    </xf>
    <xf numFmtId="0" fontId="6" fillId="2" borderId="17" xfId="0" applyFont="1" applyFill="1" applyBorder="1" applyAlignment="1">
      <alignment horizontal="justify" vertical="center" wrapText="1"/>
    </xf>
    <xf numFmtId="0" fontId="8" fillId="2" borderId="8" xfId="0" applyFont="1" applyFill="1" applyBorder="1" applyAlignment="1">
      <alignment horizontal="justify" vertical="center" wrapText="1"/>
    </xf>
    <xf numFmtId="0" fontId="6" fillId="2" borderId="6" xfId="0" applyFont="1" applyFill="1" applyBorder="1" applyAlignment="1">
      <alignment horizontal="justify" vertical="center" wrapText="1"/>
    </xf>
    <xf numFmtId="0" fontId="6" fillId="0" borderId="6" xfId="0" applyFont="1" applyBorder="1" applyAlignment="1">
      <alignment horizontal="justify" vertical="center" wrapText="1"/>
    </xf>
    <xf numFmtId="0" fontId="32" fillId="2" borderId="8" xfId="0" applyFont="1" applyFill="1" applyBorder="1" applyAlignment="1">
      <alignment horizontal="center" vertical="center" wrapText="1"/>
    </xf>
    <xf numFmtId="0" fontId="32" fillId="2" borderId="6" xfId="0" applyFont="1" applyFill="1" applyBorder="1" applyAlignment="1">
      <alignment horizontal="center" vertical="center" wrapText="1"/>
    </xf>
    <xf numFmtId="0" fontId="9" fillId="3" borderId="6" xfId="0" applyFont="1" applyFill="1" applyBorder="1" applyAlignment="1">
      <alignment horizontal="justify" vertical="center" wrapText="1"/>
    </xf>
    <xf numFmtId="0" fontId="1" fillId="2" borderId="8" xfId="0" applyFont="1" applyFill="1" applyBorder="1" applyAlignment="1">
      <alignment horizontal="left" vertical="center" wrapText="1"/>
    </xf>
    <xf numFmtId="0" fontId="39" fillId="0" borderId="0" xfId="0" applyFont="1"/>
    <xf numFmtId="0" fontId="25" fillId="3" borderId="6" xfId="0" applyFont="1" applyFill="1" applyBorder="1" applyAlignment="1">
      <alignment horizontal="justify" vertical="center" wrapText="1"/>
    </xf>
    <xf numFmtId="0" fontId="1" fillId="2" borderId="15" xfId="0" applyFont="1" applyFill="1" applyBorder="1" applyAlignment="1">
      <alignment horizontal="justify" vertical="center" wrapText="1"/>
    </xf>
    <xf numFmtId="0" fontId="1" fillId="4" borderId="6" xfId="0" applyFont="1" applyFill="1" applyBorder="1" applyAlignment="1">
      <alignment horizontal="justify" vertical="center" wrapText="1"/>
    </xf>
    <xf numFmtId="0" fontId="1" fillId="2" borderId="6" xfId="0" applyFont="1" applyFill="1" applyBorder="1" applyAlignment="1">
      <alignment horizontal="justify" vertical="center"/>
    </xf>
    <xf numFmtId="0" fontId="1" fillId="2" borderId="3" xfId="0" applyFont="1" applyFill="1" applyBorder="1" applyAlignment="1">
      <alignment horizontal="justify" vertical="center" wrapText="1"/>
    </xf>
    <xf numFmtId="0" fontId="1" fillId="2" borderId="3" xfId="0" applyFont="1" applyFill="1" applyBorder="1" applyAlignment="1">
      <alignment horizontal="justify" vertical="center"/>
    </xf>
    <xf numFmtId="0" fontId="1" fillId="2" borderId="14" xfId="0" applyFont="1" applyFill="1" applyBorder="1" applyAlignment="1">
      <alignment horizontal="justify" vertical="center"/>
    </xf>
    <xf numFmtId="0" fontId="1" fillId="2" borderId="15" xfId="0" applyFont="1" applyFill="1" applyBorder="1" applyAlignment="1">
      <alignment horizontal="justify" vertical="center"/>
    </xf>
    <xf numFmtId="0" fontId="3" fillId="4" borderId="17"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4" xfId="0" applyFont="1" applyFill="1" applyBorder="1" applyAlignment="1">
      <alignment horizontal="justify" vertical="center" wrapText="1"/>
    </xf>
    <xf numFmtId="0" fontId="5" fillId="2" borderId="22"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1" fillId="3" borderId="15" xfId="0" applyFont="1" applyFill="1" applyBorder="1" applyAlignment="1">
      <alignment horizontal="justify" vertical="center" wrapText="1"/>
    </xf>
    <xf numFmtId="0" fontId="1" fillId="3" borderId="11" xfId="0" applyFont="1" applyFill="1" applyBorder="1" applyAlignment="1">
      <alignment horizontal="justify" vertical="center" wrapText="1"/>
    </xf>
    <xf numFmtId="0" fontId="1" fillId="3" borderId="23" xfId="0" applyFont="1" applyFill="1" applyBorder="1" applyAlignment="1">
      <alignment horizontal="justify" vertical="center" wrapText="1"/>
    </xf>
    <xf numFmtId="0" fontId="1" fillId="3" borderId="17" xfId="0" applyFont="1" applyFill="1" applyBorder="1" applyAlignment="1">
      <alignment horizontal="center" vertical="center" wrapText="1"/>
    </xf>
    <xf numFmtId="0" fontId="1" fillId="3" borderId="17" xfId="0" applyFont="1" applyFill="1" applyBorder="1" applyAlignment="1">
      <alignment horizontal="left" vertical="center" wrapText="1"/>
    </xf>
    <xf numFmtId="0" fontId="5" fillId="2" borderId="16" xfId="0" applyFont="1" applyFill="1" applyBorder="1" applyAlignment="1">
      <alignment horizontal="center" vertical="center" wrapText="1"/>
    </xf>
    <xf numFmtId="0" fontId="19" fillId="3" borderId="14" xfId="0" applyFont="1" applyFill="1" applyBorder="1" applyAlignment="1">
      <alignment horizontal="left" vertical="center" wrapText="1"/>
    </xf>
    <xf numFmtId="0" fontId="3" fillId="3" borderId="14" xfId="0" applyFont="1" applyFill="1" applyBorder="1" applyAlignment="1">
      <alignment horizontal="left" vertical="center" wrapText="1"/>
    </xf>
    <xf numFmtId="0" fontId="19" fillId="3" borderId="15" xfId="0" applyFont="1" applyFill="1" applyBorder="1" applyAlignment="1">
      <alignment horizontal="left" vertical="center" wrapText="1"/>
    </xf>
    <xf numFmtId="0" fontId="42" fillId="2" borderId="24" xfId="0" applyFont="1" applyFill="1" applyBorder="1" applyAlignment="1">
      <alignment horizontal="center" vertical="center" wrapText="1"/>
    </xf>
    <xf numFmtId="0" fontId="1" fillId="0" borderId="8" xfId="0" applyFont="1" applyBorder="1" applyAlignment="1">
      <alignment horizontal="left" vertical="center" wrapText="1"/>
    </xf>
    <xf numFmtId="0" fontId="1" fillId="10" borderId="6" xfId="0" applyFont="1" applyFill="1" applyBorder="1" applyAlignment="1">
      <alignment horizontal="justify" vertical="center" wrapText="1"/>
    </xf>
    <xf numFmtId="0" fontId="45" fillId="10" borderId="6" xfId="0" applyFont="1" applyFill="1" applyBorder="1" applyAlignment="1">
      <alignment horizontal="justify" vertical="center" wrapText="1"/>
    </xf>
    <xf numFmtId="0" fontId="19" fillId="10" borderId="6" xfId="0" applyFont="1" applyFill="1" applyBorder="1" applyAlignment="1">
      <alignment horizontal="left" vertical="center" wrapText="1"/>
    </xf>
    <xf numFmtId="0" fontId="20" fillId="0" borderId="0" xfId="0" applyFont="1" applyAlignment="1">
      <alignment horizontal="justify" vertical="center"/>
    </xf>
    <xf numFmtId="0" fontId="1" fillId="10" borderId="14" xfId="0" applyFont="1" applyFill="1" applyBorder="1" applyAlignment="1">
      <alignment horizontal="justify" vertical="center" wrapText="1"/>
    </xf>
    <xf numFmtId="0" fontId="19" fillId="10" borderId="6" xfId="0" applyFont="1" applyFill="1" applyBorder="1" applyAlignment="1">
      <alignment horizontal="justify" vertical="center" wrapText="1"/>
    </xf>
    <xf numFmtId="0" fontId="45" fillId="10" borderId="14" xfId="0" applyFont="1" applyFill="1" applyBorder="1" applyAlignment="1">
      <alignment horizontal="justify" vertical="center" wrapText="1"/>
    </xf>
    <xf numFmtId="0" fontId="20" fillId="0" borderId="0" xfId="0" applyFont="1"/>
    <xf numFmtId="0" fontId="3" fillId="8" borderId="25" xfId="0" applyFont="1" applyFill="1" applyBorder="1" applyAlignment="1">
      <alignment horizontal="justify" vertical="center" wrapText="1"/>
    </xf>
    <xf numFmtId="0" fontId="3" fillId="8" borderId="26" xfId="0" applyFont="1" applyFill="1" applyBorder="1" applyAlignment="1">
      <alignment horizontal="justify" vertical="center"/>
    </xf>
    <xf numFmtId="0" fontId="1" fillId="8" borderId="26" xfId="0" applyFont="1" applyFill="1" applyBorder="1" applyAlignment="1">
      <alignment horizontal="justify" vertical="center"/>
    </xf>
    <xf numFmtId="0" fontId="1" fillId="8" borderId="26" xfId="0" applyFont="1" applyFill="1" applyBorder="1" applyAlignment="1">
      <alignment horizontal="justify" vertical="center" wrapText="1"/>
    </xf>
    <xf numFmtId="0" fontId="5" fillId="11" borderId="8" xfId="0" applyFont="1" applyFill="1" applyBorder="1" applyAlignment="1">
      <alignment horizontal="justify" vertical="center" wrapText="1"/>
    </xf>
    <xf numFmtId="0" fontId="3" fillId="11" borderId="6" xfId="0" applyFont="1" applyFill="1" applyBorder="1" applyAlignment="1">
      <alignment horizontal="left" vertical="center"/>
    </xf>
    <xf numFmtId="0" fontId="16" fillId="11" borderId="6" xfId="0" applyFont="1" applyFill="1" applyBorder="1" applyAlignment="1">
      <alignment horizontal="justify" vertical="center"/>
    </xf>
    <xf numFmtId="0" fontId="3" fillId="11" borderId="6" xfId="0" applyFont="1" applyFill="1" applyBorder="1" applyAlignment="1">
      <alignment horizontal="justify" vertical="center"/>
    </xf>
    <xf numFmtId="0" fontId="1" fillId="11" borderId="6" xfId="0" applyFont="1" applyFill="1" applyBorder="1" applyAlignment="1">
      <alignment horizontal="justify" vertical="center"/>
    </xf>
    <xf numFmtId="0" fontId="1" fillId="11" borderId="6" xfId="0" applyFont="1" applyFill="1" applyBorder="1" applyAlignment="1">
      <alignment horizontal="justify" vertical="center" wrapText="1"/>
    </xf>
    <xf numFmtId="0" fontId="1" fillId="0" borderId="15" xfId="0"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6" fillId="2" borderId="8" xfId="0" applyFont="1" applyFill="1" applyBorder="1" applyAlignment="1">
      <alignment horizontal="justify" vertical="center" wrapText="1"/>
    </xf>
    <xf numFmtId="0" fontId="1" fillId="4" borderId="27" xfId="0" applyFont="1" applyFill="1" applyBorder="1" applyAlignment="1">
      <alignment horizontal="justify" vertical="center" wrapText="1"/>
    </xf>
    <xf numFmtId="0" fontId="27" fillId="6" borderId="6" xfId="0" applyFont="1" applyFill="1" applyBorder="1" applyAlignment="1">
      <alignment vertical="center" wrapText="1"/>
    </xf>
    <xf numFmtId="0" fontId="48" fillId="3" borderId="6" xfId="0" applyFont="1" applyFill="1" applyBorder="1" applyAlignment="1">
      <alignment vertical="center" wrapText="1"/>
    </xf>
    <xf numFmtId="0" fontId="48" fillId="6" borderId="6" xfId="0" applyFont="1" applyFill="1" applyBorder="1" applyAlignment="1">
      <alignment vertical="center" wrapText="1"/>
    </xf>
    <xf numFmtId="0" fontId="49" fillId="6" borderId="6" xfId="0" applyFont="1" applyFill="1" applyBorder="1" applyAlignment="1">
      <alignment horizontal="right" vertical="center" wrapText="1"/>
    </xf>
    <xf numFmtId="0" fontId="27" fillId="6" borderId="6" xfId="0" applyFont="1" applyFill="1" applyBorder="1" applyAlignment="1">
      <alignment horizontal="right" vertical="center" wrapText="1"/>
    </xf>
    <xf numFmtId="0" fontId="49" fillId="6" borderId="1" xfId="0" applyFont="1" applyFill="1" applyBorder="1" applyAlignment="1">
      <alignment horizontal="right" vertical="center" wrapText="1"/>
    </xf>
    <xf numFmtId="0" fontId="1" fillId="0" borderId="6" xfId="0" applyFont="1" applyBorder="1" applyAlignment="1">
      <alignment horizontal="center" vertical="center" wrapText="1"/>
    </xf>
    <xf numFmtId="0" fontId="1" fillId="0" borderId="6" xfId="0" applyFont="1" applyBorder="1" applyAlignment="1">
      <alignment horizontal="justify" vertical="center" wrapText="1"/>
    </xf>
    <xf numFmtId="0" fontId="1" fillId="2" borderId="8" xfId="0" applyFont="1" applyFill="1" applyBorder="1" applyAlignment="1">
      <alignment horizontal="justify" vertical="center" wrapText="1"/>
    </xf>
    <xf numFmtId="0" fontId="50" fillId="0" borderId="0" xfId="1"/>
    <xf numFmtId="49" fontId="52" fillId="12" borderId="0" xfId="2" applyNumberFormat="1" applyFont="1" applyFill="1" applyAlignment="1">
      <alignment horizontal="left" vertical="center"/>
    </xf>
    <xf numFmtId="49" fontId="53" fillId="12" borderId="0" xfId="2" applyNumberFormat="1" applyFont="1" applyFill="1" applyAlignment="1">
      <alignment horizontal="left" vertical="center"/>
    </xf>
    <xf numFmtId="49" fontId="52" fillId="12" borderId="0" xfId="2" applyNumberFormat="1" applyFont="1" applyFill="1" applyAlignment="1">
      <alignment vertical="center"/>
    </xf>
    <xf numFmtId="0" fontId="54" fillId="13" borderId="28" xfId="1" applyFont="1" applyFill="1" applyBorder="1" applyAlignment="1">
      <alignment horizontal="left" vertical="top" wrapText="1"/>
    </xf>
    <xf numFmtId="0" fontId="56" fillId="0" borderId="0" xfId="0" applyFont="1" applyAlignment="1">
      <alignment horizontal="left" vertical="center"/>
    </xf>
    <xf numFmtId="0" fontId="1" fillId="2" borderId="1"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0" borderId="8" xfId="0" applyFont="1" applyBorder="1" applyAlignment="1">
      <alignment horizontal="left" vertical="top" wrapText="1"/>
    </xf>
    <xf numFmtId="0" fontId="1" fillId="0" borderId="6" xfId="0" applyFont="1" applyBorder="1" applyAlignment="1">
      <alignment horizontal="left" vertical="top" wrapText="1"/>
    </xf>
    <xf numFmtId="0" fontId="1" fillId="4" borderId="6" xfId="0" applyFont="1" applyFill="1" applyBorder="1" applyAlignment="1">
      <alignment horizontal="left" vertical="top" wrapText="1"/>
    </xf>
    <xf numFmtId="0" fontId="3" fillId="5" borderId="6" xfId="0" applyFont="1" applyFill="1" applyBorder="1" applyAlignment="1">
      <alignment horizontal="left" vertical="top" wrapText="1"/>
    </xf>
    <xf numFmtId="0" fontId="3" fillId="0" borderId="6" xfId="0" applyFont="1" applyBorder="1" applyAlignment="1">
      <alignment horizontal="left" vertical="top" wrapText="1"/>
    </xf>
    <xf numFmtId="0" fontId="58" fillId="5" borderId="6" xfId="0" applyFont="1" applyFill="1" applyBorder="1" applyAlignment="1">
      <alignment horizontal="left" vertical="top" wrapText="1"/>
    </xf>
    <xf numFmtId="0" fontId="59" fillId="0" borderId="0" xfId="0" applyFont="1"/>
    <xf numFmtId="0" fontId="45" fillId="0" borderId="28" xfId="0" applyFont="1" applyBorder="1" applyAlignment="1">
      <alignment vertical="top" wrapText="1"/>
    </xf>
    <xf numFmtId="0" fontId="61" fillId="5" borderId="6" xfId="0" applyFont="1" applyFill="1" applyBorder="1" applyAlignment="1">
      <alignment horizontal="left" vertical="top" wrapText="1"/>
    </xf>
    <xf numFmtId="0" fontId="45" fillId="0" borderId="28" xfId="0" applyFont="1" applyFill="1" applyBorder="1" applyAlignment="1">
      <alignment vertical="top" wrapText="1"/>
    </xf>
    <xf numFmtId="0" fontId="62" fillId="0" borderId="4" xfId="0" applyFont="1" applyBorder="1" applyAlignment="1">
      <alignment horizontal="left" vertical="top" wrapText="1"/>
    </xf>
    <xf numFmtId="0" fontId="59" fillId="5" borderId="6" xfId="0" applyFont="1" applyFill="1" applyBorder="1" applyAlignment="1">
      <alignment horizontal="left" vertical="top" wrapText="1"/>
    </xf>
    <xf numFmtId="0" fontId="3" fillId="0" borderId="4" xfId="0" applyFont="1" applyBorder="1" applyAlignment="1">
      <alignment horizontal="left" vertical="top" wrapText="1"/>
    </xf>
    <xf numFmtId="0" fontId="58" fillId="0" borderId="0" xfId="0" applyFont="1" applyFill="1" applyBorder="1" applyAlignment="1">
      <alignment horizontal="left" vertical="top" wrapText="1"/>
    </xf>
    <xf numFmtId="0" fontId="44" fillId="0" borderId="0" xfId="0" applyFont="1"/>
    <xf numFmtId="0" fontId="1" fillId="14" borderId="6" xfId="0" applyFont="1" applyFill="1" applyBorder="1" applyAlignment="1">
      <alignment horizontal="left" vertical="top" wrapText="1"/>
    </xf>
    <xf numFmtId="0" fontId="3" fillId="15" borderId="6" xfId="0" applyFont="1" applyFill="1" applyBorder="1" applyAlignment="1">
      <alignment horizontal="left" vertical="top" wrapText="1"/>
    </xf>
    <xf numFmtId="0" fontId="0" fillId="5" borderId="6" xfId="0" applyFill="1" applyBorder="1" applyAlignment="1">
      <alignment horizontal="left" vertical="top" wrapText="1"/>
    </xf>
    <xf numFmtId="0" fontId="3" fillId="14" borderId="26" xfId="0" applyFont="1" applyFill="1" applyBorder="1" applyAlignment="1">
      <alignment horizontal="left" vertical="top" wrapText="1"/>
    </xf>
    <xf numFmtId="0" fontId="3" fillId="4" borderId="6" xfId="0" applyFont="1" applyFill="1" applyBorder="1" applyAlignment="1">
      <alignment horizontal="left" vertical="top" wrapText="1"/>
    </xf>
    <xf numFmtId="0" fontId="3" fillId="14" borderId="6" xfId="0" applyFont="1" applyFill="1" applyBorder="1" applyAlignment="1">
      <alignment horizontal="left" vertical="top" wrapText="1"/>
    </xf>
    <xf numFmtId="0" fontId="1" fillId="0" borderId="4" xfId="0" applyFont="1" applyBorder="1" applyAlignment="1">
      <alignment horizontal="left" vertical="top" wrapText="1"/>
    </xf>
    <xf numFmtId="0" fontId="3" fillId="16" borderId="6" xfId="0" applyFont="1" applyFill="1" applyBorder="1" applyAlignment="1">
      <alignment horizontal="left" vertical="top" wrapText="1"/>
    </xf>
    <xf numFmtId="0" fontId="45" fillId="5" borderId="6" xfId="0" applyFont="1" applyFill="1" applyBorder="1" applyAlignment="1">
      <alignment horizontal="left" vertical="top" wrapText="1"/>
    </xf>
    <xf numFmtId="0" fontId="0" fillId="0" borderId="4" xfId="0" applyBorder="1" applyAlignment="1">
      <alignment horizontal="left" vertical="top" wrapText="1"/>
    </xf>
    <xf numFmtId="0" fontId="1" fillId="0" borderId="2" xfId="0" applyFont="1" applyBorder="1" applyAlignment="1">
      <alignment horizontal="left" vertical="top" wrapText="1"/>
    </xf>
    <xf numFmtId="0" fontId="1" fillId="0" borderId="10" xfId="0" applyFont="1" applyBorder="1" applyAlignment="1">
      <alignment horizontal="left" vertical="top" wrapText="1"/>
    </xf>
    <xf numFmtId="0" fontId="0" fillId="0" borderId="10" xfId="0" applyBorder="1" applyAlignment="1">
      <alignment horizontal="left" vertical="top" wrapText="1"/>
    </xf>
    <xf numFmtId="0" fontId="1" fillId="2" borderId="4" xfId="0" applyFont="1" applyFill="1" applyBorder="1" applyAlignment="1">
      <alignment horizontal="left" vertical="top" wrapText="1"/>
    </xf>
    <xf numFmtId="0" fontId="1" fillId="2" borderId="6" xfId="0" applyFont="1" applyFill="1" applyBorder="1" applyAlignment="1">
      <alignment horizontal="left" vertical="top" wrapText="1"/>
    </xf>
    <xf numFmtId="0" fontId="3" fillId="2" borderId="6" xfId="0" applyFont="1" applyFill="1" applyBorder="1" applyAlignment="1">
      <alignment horizontal="left" vertical="top" wrapText="1"/>
    </xf>
    <xf numFmtId="0" fontId="0" fillId="2" borderId="4" xfId="0" applyFill="1" applyBorder="1" applyAlignment="1">
      <alignment horizontal="left" vertical="top" wrapText="1"/>
    </xf>
    <xf numFmtId="0" fontId="0" fillId="2" borderId="8" xfId="0" applyFill="1" applyBorder="1" applyAlignment="1">
      <alignment horizontal="left" vertical="top" wrapText="1"/>
    </xf>
    <xf numFmtId="0" fontId="3" fillId="5" borderId="7" xfId="0" applyFont="1" applyFill="1" applyBorder="1" applyAlignment="1">
      <alignment horizontal="left" vertical="top" wrapText="1"/>
    </xf>
    <xf numFmtId="0" fontId="32" fillId="0" borderId="0" xfId="0" applyFont="1" applyAlignment="1">
      <alignment horizontal="left" vertical="top"/>
    </xf>
    <xf numFmtId="0" fontId="32" fillId="0" borderId="0" xfId="0" applyFont="1"/>
    <xf numFmtId="0" fontId="24" fillId="0" borderId="0" xfId="0" applyFont="1"/>
    <xf numFmtId="0" fontId="34" fillId="0" borderId="0" xfId="0" applyFont="1" applyAlignment="1">
      <alignment horizontal="left" vertical="top"/>
    </xf>
    <xf numFmtId="0" fontId="55" fillId="0" borderId="0" xfId="0" applyFont="1" applyAlignment="1">
      <alignment horizontal="left" vertical="top"/>
    </xf>
    <xf numFmtId="0" fontId="1" fillId="4" borderId="6" xfId="0" applyFont="1" applyFill="1" applyBorder="1" applyAlignment="1">
      <alignment horizontal="center" vertical="center" wrapText="1"/>
    </xf>
    <xf numFmtId="0" fontId="1" fillId="6" borderId="6" xfId="0" applyFont="1" applyFill="1" applyBorder="1" applyAlignment="1">
      <alignment horizontal="justify" vertical="center" wrapText="1"/>
    </xf>
    <xf numFmtId="0" fontId="1" fillId="15" borderId="6" xfId="0" applyFont="1" applyFill="1" applyBorder="1" applyAlignment="1">
      <alignment horizontal="justify" vertical="center" wrapText="1"/>
    </xf>
    <xf numFmtId="0" fontId="1" fillId="2" borderId="4" xfId="0" applyFont="1" applyFill="1" applyBorder="1" applyAlignment="1">
      <alignment horizontal="left" vertical="center" wrapText="1"/>
    </xf>
    <xf numFmtId="0" fontId="1" fillId="16" borderId="6" xfId="0" applyFont="1" applyFill="1" applyBorder="1" applyAlignment="1">
      <alignment horizontal="justify" vertical="center" wrapText="1"/>
    </xf>
    <xf numFmtId="0" fontId="3" fillId="15" borderId="6"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45" fillId="0" borderId="28" xfId="0" applyFont="1" applyBorder="1" applyAlignment="1">
      <alignment horizontal="left"/>
    </xf>
    <xf numFmtId="0" fontId="45" fillId="0" borderId="28"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top" wrapText="1"/>
    </xf>
    <xf numFmtId="0" fontId="55" fillId="0" borderId="0" xfId="0" applyFont="1"/>
    <xf numFmtId="0" fontId="1" fillId="0" borderId="6" xfId="0" applyFont="1" applyBorder="1" applyAlignment="1">
      <alignment horizontal="left" vertical="center" wrapText="1"/>
    </xf>
    <xf numFmtId="0" fontId="3" fillId="0" borderId="6" xfId="0" applyFont="1" applyBorder="1" applyAlignment="1">
      <alignment horizontal="left" vertical="top" wrapText="1" indent="5"/>
    </xf>
    <xf numFmtId="0" fontId="1" fillId="0" borderId="6" xfId="0" applyFont="1" applyBorder="1" applyAlignment="1">
      <alignment horizontal="left" vertical="top" wrapText="1" indent="5"/>
    </xf>
    <xf numFmtId="0" fontId="69" fillId="13" borderId="0" xfId="0" applyFont="1" applyFill="1" applyAlignment="1">
      <alignment vertical="center"/>
    </xf>
    <xf numFmtId="0" fontId="0" fillId="13" borderId="0" xfId="0" applyFont="1" applyFill="1" applyAlignment="1">
      <alignment vertical="top"/>
    </xf>
    <xf numFmtId="0" fontId="0" fillId="13" borderId="0" xfId="0" applyFill="1" applyAlignment="1">
      <alignment vertical="top"/>
    </xf>
    <xf numFmtId="0" fontId="0" fillId="13" borderId="0" xfId="0" applyFill="1"/>
    <xf numFmtId="0" fontId="24" fillId="0" borderId="0" xfId="0" applyFont="1" applyAlignment="1">
      <alignment vertical="top" wrapText="1"/>
    </xf>
    <xf numFmtId="0" fontId="5" fillId="13" borderId="29" xfId="0" applyFont="1" applyFill="1" applyBorder="1" applyAlignment="1">
      <alignment horizontal="left" vertical="center"/>
    </xf>
    <xf numFmtId="0" fontId="5" fillId="13" borderId="34" xfId="0" applyFont="1" applyFill="1" applyBorder="1" applyAlignment="1">
      <alignment horizontal="left" vertical="center"/>
    </xf>
    <xf numFmtId="0" fontId="5" fillId="13" borderId="35" xfId="0" applyFont="1" applyFill="1" applyBorder="1" applyAlignment="1">
      <alignment horizontal="left" vertical="center"/>
    </xf>
    <xf numFmtId="0" fontId="24" fillId="0" borderId="31" xfId="0" applyFont="1" applyBorder="1" applyAlignment="1">
      <alignment horizontal="center" vertical="top" wrapText="1"/>
    </xf>
    <xf numFmtId="0" fontId="24" fillId="0" borderId="0" xfId="0" applyFont="1" applyAlignment="1">
      <alignment horizontal="center" vertical="top" wrapText="1"/>
    </xf>
    <xf numFmtId="0" fontId="70" fillId="0" borderId="31" xfId="0" applyFont="1" applyBorder="1" applyAlignment="1">
      <alignment horizontal="center" vertical="top" wrapText="1"/>
    </xf>
    <xf numFmtId="0" fontId="24" fillId="0" borderId="31" xfId="0" applyFont="1" applyBorder="1" applyAlignment="1">
      <alignment vertical="top" wrapText="1"/>
    </xf>
    <xf numFmtId="0" fontId="0" fillId="0" borderId="28" xfId="0" applyBorder="1" applyAlignment="1">
      <alignment vertical="top" wrapText="1"/>
    </xf>
    <xf numFmtId="0" fontId="71" fillId="0" borderId="28" xfId="0" applyFont="1" applyBorder="1" applyAlignment="1">
      <alignment vertical="top" wrapText="1"/>
    </xf>
    <xf numFmtId="0" fontId="0" fillId="0" borderId="29"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0" fillId="0" borderId="0" xfId="0" applyFont="1" applyAlignment="1">
      <alignment vertical="top"/>
    </xf>
    <xf numFmtId="0" fontId="0" fillId="0" borderId="28" xfId="0" applyBorder="1"/>
    <xf numFmtId="0" fontId="71" fillId="0" borderId="28" xfId="0" applyFont="1" applyBorder="1" applyAlignment="1">
      <alignment horizontal="left" vertical="top" wrapText="1"/>
    </xf>
    <xf numFmtId="0" fontId="0" fillId="0" borderId="28" xfId="0" applyBorder="1" applyAlignment="1">
      <alignment textRotation="90"/>
    </xf>
    <xf numFmtId="0" fontId="71" fillId="0" borderId="28" xfId="0" applyFont="1" applyBorder="1" applyAlignment="1">
      <alignment horizontal="center" vertical="center" wrapText="1"/>
    </xf>
    <xf numFmtId="0" fontId="71" fillId="0" borderId="28" xfId="0" applyFont="1" applyBorder="1" applyAlignment="1">
      <alignment horizontal="center" vertical="center" textRotation="90" wrapText="1"/>
    </xf>
    <xf numFmtId="0" fontId="0" fillId="0" borderId="0" xfId="0" applyBorder="1"/>
    <xf numFmtId="0" fontId="0" fillId="0" borderId="0" xfId="0" applyBorder="1" applyAlignment="1">
      <alignment textRotation="90"/>
    </xf>
    <xf numFmtId="0" fontId="71" fillId="0" borderId="0" xfId="0" applyFont="1" applyBorder="1" applyAlignment="1">
      <alignment horizontal="center" vertical="top" wrapText="1"/>
    </xf>
    <xf numFmtId="0" fontId="71" fillId="0" borderId="0" xfId="0" applyFont="1" applyBorder="1" applyAlignment="1">
      <alignment horizontal="center" vertical="center" wrapText="1"/>
    </xf>
    <xf numFmtId="0" fontId="71" fillId="0" borderId="0" xfId="0" applyFont="1" applyBorder="1" applyAlignment="1">
      <alignment horizontal="center" vertical="center" textRotation="90" wrapText="1"/>
    </xf>
    <xf numFmtId="0" fontId="71" fillId="0" borderId="0" xfId="0" applyFont="1" applyBorder="1" applyAlignment="1">
      <alignment horizontal="left" vertical="top" wrapText="1"/>
    </xf>
    <xf numFmtId="0" fontId="1" fillId="13" borderId="29" xfId="0" applyFont="1" applyFill="1" applyBorder="1" applyAlignment="1">
      <alignment vertical="top"/>
    </xf>
    <xf numFmtId="0" fontId="5" fillId="13" borderId="34" xfId="0" applyFont="1" applyFill="1" applyBorder="1" applyAlignment="1">
      <alignment vertical="top"/>
    </xf>
    <xf numFmtId="0" fontId="5" fillId="13" borderId="34" xfId="0" applyFont="1" applyFill="1" applyBorder="1" applyAlignment="1">
      <alignment vertical="center"/>
    </xf>
    <xf numFmtId="0" fontId="5" fillId="13" borderId="35" xfId="0" applyFont="1" applyFill="1" applyBorder="1" applyAlignment="1">
      <alignment vertical="center"/>
    </xf>
    <xf numFmtId="0" fontId="19" fillId="0" borderId="28" xfId="0" applyFont="1" applyBorder="1" applyAlignment="1">
      <alignment horizontal="center" vertical="top" wrapText="1"/>
    </xf>
    <xf numFmtId="0" fontId="1" fillId="0" borderId="28" xfId="0" applyFont="1" applyBorder="1" applyAlignment="1">
      <alignment horizontal="center" vertical="top" wrapText="1"/>
    </xf>
    <xf numFmtId="0" fontId="71" fillId="0" borderId="0" xfId="0" applyFont="1" applyAlignment="1">
      <alignment horizontal="center" vertical="center"/>
    </xf>
    <xf numFmtId="0" fontId="45" fillId="0" borderId="28" xfId="0" applyFont="1" applyBorder="1" applyAlignment="1">
      <alignment horizontal="center" vertical="top" wrapText="1"/>
    </xf>
    <xf numFmtId="0" fontId="19" fillId="2" borderId="28" xfId="0" applyFont="1" applyFill="1" applyBorder="1" applyAlignment="1">
      <alignment horizontal="left" vertical="top" wrapText="1"/>
    </xf>
    <xf numFmtId="0" fontId="1" fillId="2" borderId="28" xfId="0" applyFont="1" applyFill="1" applyBorder="1" applyAlignment="1">
      <alignment horizontal="left" vertical="top" wrapText="1"/>
    </xf>
    <xf numFmtId="0" fontId="42" fillId="2" borderId="28" xfId="0" applyFont="1" applyFill="1" applyBorder="1" applyAlignment="1">
      <alignment horizontal="left" vertical="top" wrapText="1"/>
    </xf>
    <xf numFmtId="0" fontId="45" fillId="3" borderId="28" xfId="0" applyFont="1" applyFill="1" applyBorder="1" applyAlignment="1">
      <alignment horizontal="center" vertical="top" wrapText="1"/>
    </xf>
    <xf numFmtId="0" fontId="75" fillId="3" borderId="28" xfId="0" applyFont="1" applyFill="1" applyBorder="1" applyAlignment="1">
      <alignment vertical="top" wrapText="1"/>
    </xf>
    <xf numFmtId="0" fontId="75" fillId="3" borderId="28" xfId="0" applyFont="1" applyFill="1" applyBorder="1" applyAlignment="1">
      <alignment horizontal="center" vertical="top" wrapText="1"/>
    </xf>
    <xf numFmtId="0" fontId="45" fillId="3" borderId="28" xfId="0" applyFont="1" applyFill="1" applyBorder="1" applyAlignment="1">
      <alignment vertical="top" wrapText="1"/>
    </xf>
    <xf numFmtId="0" fontId="25" fillId="3" borderId="28" xfId="0" applyFont="1" applyFill="1" applyBorder="1" applyAlignment="1">
      <alignment horizontal="left" vertical="top" wrapText="1"/>
    </xf>
    <xf numFmtId="0" fontId="75" fillId="3" borderId="28" xfId="0" applyFont="1" applyFill="1" applyBorder="1" applyAlignment="1">
      <alignment horizontal="left" vertical="top" wrapText="1"/>
    </xf>
    <xf numFmtId="2" fontId="75" fillId="3" borderId="28" xfId="0" applyNumberFormat="1" applyFont="1" applyFill="1" applyBorder="1" applyAlignment="1">
      <alignment horizontal="right" vertical="top" wrapText="1"/>
    </xf>
    <xf numFmtId="0" fontId="6" fillId="3" borderId="28" xfId="0" applyFont="1" applyFill="1" applyBorder="1" applyAlignment="1">
      <alignment horizontal="left" vertical="top" wrapText="1"/>
    </xf>
    <xf numFmtId="0" fontId="75" fillId="3" borderId="28" xfId="0" applyFont="1" applyFill="1" applyBorder="1" applyAlignment="1">
      <alignment horizontal="right" vertical="top" wrapText="1"/>
    </xf>
    <xf numFmtId="0" fontId="76" fillId="3" borderId="28" xfId="0" applyFont="1" applyFill="1" applyBorder="1" applyAlignment="1">
      <alignment horizontal="left" vertical="top" wrapText="1"/>
    </xf>
    <xf numFmtId="0" fontId="60" fillId="3" borderId="28" xfId="0" applyFont="1" applyFill="1" applyBorder="1" applyAlignment="1">
      <alignment horizontal="center" vertical="top" wrapText="1"/>
    </xf>
    <xf numFmtId="0" fontId="79" fillId="3" borderId="28" xfId="0" applyFont="1" applyFill="1" applyBorder="1" applyAlignment="1">
      <alignment horizontal="center" vertical="top" wrapText="1"/>
    </xf>
    <xf numFmtId="0" fontId="80" fillId="3" borderId="28" xfId="0" applyFont="1" applyFill="1" applyBorder="1" applyAlignment="1">
      <alignment vertical="top" wrapText="1"/>
    </xf>
    <xf numFmtId="0" fontId="80" fillId="3" borderId="28" xfId="0" applyFont="1" applyFill="1" applyBorder="1" applyAlignment="1">
      <alignment horizontal="left" vertical="top" wrapText="1"/>
    </xf>
    <xf numFmtId="0" fontId="81" fillId="0" borderId="0" xfId="0" applyFont="1" applyAlignment="1">
      <alignment horizontal="left" vertical="top"/>
    </xf>
    <xf numFmtId="0" fontId="0" fillId="0" borderId="0" xfId="0" applyFont="1"/>
    <xf numFmtId="0" fontId="45" fillId="3" borderId="6" xfId="0" applyFont="1" applyFill="1" applyBorder="1" applyAlignment="1">
      <alignment horizontal="justify" vertical="center" textRotation="90" wrapText="1"/>
    </xf>
    <xf numFmtId="0" fontId="1" fillId="3" borderId="6" xfId="0" applyFont="1" applyFill="1" applyBorder="1" applyAlignment="1">
      <alignment horizontal="justify" vertical="center" textRotation="90" wrapText="1"/>
    </xf>
    <xf numFmtId="0" fontId="43" fillId="0" borderId="0" xfId="0" applyFont="1"/>
    <xf numFmtId="0" fontId="25" fillId="0" borderId="14" xfId="0" applyFont="1" applyBorder="1" applyAlignment="1">
      <alignment horizontal="justify" vertical="center" wrapText="1"/>
    </xf>
    <xf numFmtId="0" fontId="6" fillId="0" borderId="6" xfId="0" applyFont="1" applyBorder="1" applyAlignment="1">
      <alignment horizontal="justify" vertical="center" textRotation="90" wrapText="1"/>
    </xf>
    <xf numFmtId="0" fontId="42" fillId="2" borderId="35" xfId="0" applyFont="1" applyFill="1" applyBorder="1" applyAlignment="1">
      <alignment horizontal="left" vertical="top" wrapText="1"/>
    </xf>
    <xf numFmtId="0" fontId="74" fillId="17" borderId="36" xfId="0" applyFont="1" applyFill="1" applyBorder="1" applyAlignment="1">
      <alignment horizontal="left" vertical="top" wrapText="1"/>
    </xf>
    <xf numFmtId="0" fontId="74" fillId="17" borderId="37" xfId="0" applyFont="1" applyFill="1" applyBorder="1" applyAlignment="1">
      <alignment horizontal="left" vertical="top" wrapText="1"/>
    </xf>
    <xf numFmtId="0" fontId="74" fillId="17" borderId="38" xfId="0" applyFont="1" applyFill="1" applyBorder="1" applyAlignment="1">
      <alignment horizontal="left" vertical="top" wrapText="1"/>
    </xf>
    <xf numFmtId="0" fontId="74" fillId="17" borderId="39" xfId="0" applyFont="1" applyFill="1" applyBorder="1" applyAlignment="1">
      <alignment horizontal="left" vertical="top" wrapText="1"/>
    </xf>
    <xf numFmtId="0" fontId="0" fillId="17" borderId="37" xfId="0" applyFont="1" applyFill="1" applyBorder="1" applyAlignment="1">
      <alignment horizontal="left" vertical="top" wrapText="1"/>
    </xf>
    <xf numFmtId="0" fontId="0" fillId="17" borderId="38" xfId="0" applyFont="1" applyFill="1" applyBorder="1" applyAlignment="1">
      <alignment horizontal="left" vertical="top" wrapText="1"/>
    </xf>
    <xf numFmtId="0" fontId="74" fillId="17" borderId="4" xfId="0" applyFont="1" applyFill="1" applyBorder="1" applyAlignment="1">
      <alignment horizontal="left" vertical="top" wrapText="1"/>
    </xf>
    <xf numFmtId="0" fontId="0" fillId="17" borderId="36" xfId="0" applyFont="1" applyFill="1" applyBorder="1" applyAlignment="1">
      <alignment horizontal="left" vertical="top" wrapText="1"/>
    </xf>
    <xf numFmtId="0" fontId="0" fillId="17" borderId="39" xfId="0" applyFont="1" applyFill="1" applyBorder="1" applyAlignment="1">
      <alignment horizontal="left" vertical="top" wrapText="1"/>
    </xf>
    <xf numFmtId="0" fontId="0" fillId="17" borderId="15" xfId="0" applyFont="1" applyFill="1" applyBorder="1" applyAlignment="1">
      <alignment horizontal="left" vertical="top" wrapText="1"/>
    </xf>
    <xf numFmtId="0" fontId="74" fillId="17" borderId="15" xfId="0" applyFont="1" applyFill="1" applyBorder="1" applyAlignment="1">
      <alignment horizontal="left" vertical="top" wrapText="1"/>
    </xf>
    <xf numFmtId="0" fontId="74" fillId="17" borderId="40" xfId="0" applyFont="1" applyFill="1" applyBorder="1" applyAlignment="1">
      <alignment horizontal="left" vertical="top" wrapText="1"/>
    </xf>
    <xf numFmtId="0" fontId="78" fillId="17" borderId="15" xfId="0" applyFont="1" applyFill="1" applyBorder="1" applyAlignment="1">
      <alignment horizontal="left" vertical="top" wrapText="1"/>
    </xf>
    <xf numFmtId="0" fontId="0" fillId="17" borderId="36" xfId="0" applyFont="1" applyFill="1" applyBorder="1" applyAlignment="1">
      <alignment vertical="top" wrapText="1"/>
    </xf>
    <xf numFmtId="0" fontId="0" fillId="17" borderId="37" xfId="0" applyFont="1" applyFill="1" applyBorder="1" applyAlignment="1">
      <alignment vertical="top" wrapText="1"/>
    </xf>
    <xf numFmtId="0" fontId="0" fillId="17" borderId="38" xfId="0" applyFont="1" applyFill="1" applyBorder="1" applyAlignment="1">
      <alignment vertical="top" wrapText="1"/>
    </xf>
    <xf numFmtId="0" fontId="59" fillId="17" borderId="36" xfId="0" applyFont="1" applyFill="1" applyBorder="1" applyAlignment="1">
      <alignment horizontal="left" vertical="top" wrapText="1"/>
    </xf>
    <xf numFmtId="0" fontId="59" fillId="17" borderId="37" xfId="0" applyFont="1" applyFill="1" applyBorder="1" applyAlignment="1">
      <alignment horizontal="left" vertical="top" wrapText="1"/>
    </xf>
    <xf numFmtId="0" fontId="59" fillId="17" borderId="38" xfId="0" applyFont="1" applyFill="1" applyBorder="1" applyAlignment="1">
      <alignment horizontal="left" vertical="top" wrapText="1"/>
    </xf>
    <xf numFmtId="0" fontId="71" fillId="0" borderId="0" xfId="0" applyFont="1"/>
    <xf numFmtId="0" fontId="9" fillId="0" borderId="6" xfId="0" applyFont="1" applyBorder="1" applyAlignment="1">
      <alignment horizontal="left" vertical="top" wrapText="1"/>
    </xf>
    <xf numFmtId="0" fontId="9" fillId="0" borderId="14" xfId="0" applyFont="1" applyBorder="1" applyAlignment="1">
      <alignment horizontal="left" vertical="top" wrapText="1"/>
    </xf>
    <xf numFmtId="0" fontId="83" fillId="6" borderId="0" xfId="0" applyFont="1" applyFill="1" applyAlignment="1">
      <alignment vertical="top"/>
    </xf>
    <xf numFmtId="0" fontId="1" fillId="2" borderId="8" xfId="0" applyFont="1" applyFill="1" applyBorder="1" applyAlignment="1">
      <alignment horizontal="left" vertical="top" wrapText="1"/>
    </xf>
    <xf numFmtId="0" fontId="1" fillId="2" borderId="26" xfId="0" applyFont="1" applyFill="1" applyBorder="1" applyAlignment="1">
      <alignment horizontal="left" vertical="top" wrapText="1"/>
    </xf>
    <xf numFmtId="0" fontId="1" fillId="2" borderId="17" xfId="0" applyFont="1" applyFill="1" applyBorder="1" applyAlignment="1">
      <alignment horizontal="left" vertical="top" wrapText="1"/>
    </xf>
    <xf numFmtId="0" fontId="45" fillId="2" borderId="8" xfId="0" applyFont="1" applyFill="1" applyBorder="1" applyAlignment="1">
      <alignment horizontal="center" vertical="top" wrapText="1"/>
    </xf>
    <xf numFmtId="0" fontId="75" fillId="3" borderId="26" xfId="0" applyFont="1" applyFill="1" applyBorder="1" applyAlignment="1">
      <alignment horizontal="center" vertical="top" wrapText="1"/>
    </xf>
    <xf numFmtId="0" fontId="75" fillId="3" borderId="17" xfId="0" applyFont="1" applyFill="1" applyBorder="1" applyAlignment="1">
      <alignment horizontal="left" vertical="top" wrapText="1"/>
    </xf>
    <xf numFmtId="0" fontId="75" fillId="3" borderId="6" xfId="0" applyFont="1" applyFill="1" applyBorder="1" applyAlignment="1">
      <alignment horizontal="left" vertical="top" wrapText="1"/>
    </xf>
    <xf numFmtId="0" fontId="9" fillId="3" borderId="6" xfId="0" applyFont="1" applyFill="1" applyBorder="1" applyAlignment="1">
      <alignment horizontal="left" vertical="top" wrapText="1"/>
    </xf>
    <xf numFmtId="0" fontId="79" fillId="2" borderId="8" xfId="0" applyFont="1" applyFill="1" applyBorder="1" applyAlignment="1">
      <alignment horizontal="center" vertical="top" wrapText="1"/>
    </xf>
    <xf numFmtId="0" fontId="80" fillId="3" borderId="26" xfId="0" applyFont="1" applyFill="1" applyBorder="1" applyAlignment="1">
      <alignment horizontal="center" vertical="top" wrapText="1"/>
    </xf>
    <xf numFmtId="0" fontId="87" fillId="3" borderId="6" xfId="0" applyFont="1" applyFill="1" applyBorder="1" applyAlignment="1">
      <alignment horizontal="left" vertical="top" wrapText="1"/>
    </xf>
    <xf numFmtId="0" fontId="9" fillId="3" borderId="26" xfId="0" applyFont="1" applyFill="1" applyBorder="1" applyAlignment="1">
      <alignment horizontal="left" vertical="top" wrapText="1"/>
    </xf>
    <xf numFmtId="0" fontId="71" fillId="6" borderId="0" xfId="0" applyFont="1" applyFill="1"/>
    <xf numFmtId="0" fontId="5" fillId="6" borderId="8" xfId="0" applyFont="1" applyFill="1" applyBorder="1" applyAlignment="1">
      <alignment horizontal="left" vertical="top" wrapText="1"/>
    </xf>
    <xf numFmtId="0" fontId="9" fillId="6" borderId="26" xfId="0" applyFont="1" applyFill="1" applyBorder="1" applyAlignment="1">
      <alignment horizontal="left" vertical="top" wrapText="1"/>
    </xf>
    <xf numFmtId="0" fontId="9" fillId="6" borderId="17" xfId="0" applyFont="1" applyFill="1" applyBorder="1" applyAlignment="1">
      <alignment horizontal="left" vertical="top" wrapText="1"/>
    </xf>
    <xf numFmtId="0" fontId="9" fillId="6" borderId="6" xfId="0" applyFont="1" applyFill="1" applyBorder="1" applyAlignment="1">
      <alignment horizontal="left" vertical="top" wrapText="1"/>
    </xf>
    <xf numFmtId="0" fontId="84" fillId="6" borderId="36" xfId="0" applyFont="1" applyFill="1" applyBorder="1" applyAlignment="1">
      <alignment horizontal="left" vertical="top" wrapText="1"/>
    </xf>
    <xf numFmtId="0" fontId="84" fillId="6" borderId="37" xfId="0" applyFont="1" applyFill="1" applyBorder="1" applyAlignment="1">
      <alignment horizontal="left" vertical="top" wrapText="1"/>
    </xf>
    <xf numFmtId="0" fontId="84" fillId="6" borderId="38" xfId="0" applyFont="1" applyFill="1" applyBorder="1" applyAlignment="1">
      <alignment horizontal="left" vertical="top" wrapText="1"/>
    </xf>
    <xf numFmtId="0" fontId="84" fillId="6" borderId="39" xfId="0" applyFont="1" applyFill="1" applyBorder="1" applyAlignment="1">
      <alignment horizontal="left" vertical="top" wrapText="1"/>
    </xf>
    <xf numFmtId="0" fontId="71" fillId="6" borderId="37" xfId="0" applyFont="1" applyFill="1" applyBorder="1" applyAlignment="1">
      <alignment horizontal="left" vertical="top" wrapText="1"/>
    </xf>
    <xf numFmtId="0" fontId="71" fillId="6" borderId="38" xfId="0" applyFont="1" applyFill="1" applyBorder="1" applyAlignment="1">
      <alignment horizontal="left" vertical="top" wrapText="1"/>
    </xf>
    <xf numFmtId="0" fontId="84" fillId="6" borderId="4" xfId="0" applyFont="1" applyFill="1" applyBorder="1" applyAlignment="1">
      <alignment horizontal="left" vertical="top" wrapText="1"/>
    </xf>
    <xf numFmtId="0" fontId="71" fillId="6" borderId="36" xfId="0" applyFont="1" applyFill="1" applyBorder="1" applyAlignment="1">
      <alignment horizontal="left" vertical="top" wrapText="1"/>
    </xf>
    <xf numFmtId="0" fontId="71" fillId="6" borderId="39" xfId="0" applyFont="1" applyFill="1" applyBorder="1" applyAlignment="1">
      <alignment horizontal="left" vertical="top" wrapText="1"/>
    </xf>
    <xf numFmtId="0" fontId="71" fillId="6" borderId="15" xfId="0" applyFont="1" applyFill="1" applyBorder="1" applyAlignment="1">
      <alignment horizontal="left" vertical="top" wrapText="1"/>
    </xf>
    <xf numFmtId="0" fontId="84" fillId="6" borderId="15" xfId="0" applyFont="1" applyFill="1" applyBorder="1" applyAlignment="1">
      <alignment horizontal="left" vertical="top" wrapText="1"/>
    </xf>
    <xf numFmtId="0" fontId="84" fillId="6" borderId="40" xfId="0" applyFont="1" applyFill="1" applyBorder="1" applyAlignment="1">
      <alignment horizontal="left" vertical="top" wrapText="1"/>
    </xf>
    <xf numFmtId="0" fontId="85" fillId="6" borderId="15" xfId="0" applyFont="1" applyFill="1" applyBorder="1" applyAlignment="1">
      <alignment horizontal="left" vertical="top" wrapText="1"/>
    </xf>
    <xf numFmtId="0" fontId="71" fillId="6" borderId="36" xfId="0" applyFont="1" applyFill="1" applyBorder="1" applyAlignment="1">
      <alignment vertical="top" wrapText="1"/>
    </xf>
    <xf numFmtId="0" fontId="86" fillId="6" borderId="37" xfId="0" applyFont="1" applyFill="1" applyBorder="1" applyAlignment="1">
      <alignment vertical="top" wrapText="1"/>
    </xf>
    <xf numFmtId="0" fontId="71" fillId="6" borderId="37" xfId="0" applyFont="1" applyFill="1" applyBorder="1" applyAlignment="1">
      <alignment vertical="top" wrapText="1"/>
    </xf>
    <xf numFmtId="0" fontId="71" fillId="6" borderId="38" xfId="0" applyFont="1" applyFill="1" applyBorder="1" applyAlignment="1">
      <alignment vertical="top" wrapText="1"/>
    </xf>
    <xf numFmtId="0" fontId="88" fillId="6" borderId="36" xfId="0" applyFont="1" applyFill="1" applyBorder="1" applyAlignment="1">
      <alignment horizontal="left" vertical="top" wrapText="1"/>
    </xf>
    <xf numFmtId="0" fontId="88" fillId="6" borderId="37" xfId="0" applyFont="1" applyFill="1" applyBorder="1" applyAlignment="1">
      <alignment horizontal="left" vertical="top" wrapText="1"/>
    </xf>
    <xf numFmtId="0" fontId="88" fillId="6" borderId="38" xfId="0" applyFont="1" applyFill="1" applyBorder="1" applyAlignment="1">
      <alignment horizontal="left" vertical="top" wrapText="1"/>
    </xf>
    <xf numFmtId="0" fontId="1" fillId="0" borderId="7" xfId="0" applyFont="1" applyBorder="1" applyAlignment="1">
      <alignment horizontal="center" vertical="center" wrapText="1"/>
    </xf>
    <xf numFmtId="0" fontId="3" fillId="0" borderId="7" xfId="0" applyFont="1" applyBorder="1" applyAlignment="1">
      <alignment horizontal="center" vertical="center" wrapText="1"/>
    </xf>
    <xf numFmtId="0" fontId="0" fillId="0" borderId="0" xfId="0" applyAlignment="1">
      <alignment horizontal="center"/>
    </xf>
    <xf numFmtId="49" fontId="91" fillId="12" borderId="0" xfId="2" applyNumberFormat="1" applyFont="1" applyFill="1" applyAlignment="1">
      <alignment horizontal="left" vertical="center"/>
    </xf>
    <xf numFmtId="0" fontId="92" fillId="0" borderId="0" xfId="0" applyFont="1"/>
    <xf numFmtId="49" fontId="93" fillId="12" borderId="0" xfId="0" applyNumberFormat="1" applyFont="1" applyFill="1" applyAlignment="1">
      <alignment horizontal="left"/>
    </xf>
    <xf numFmtId="0" fontId="94" fillId="14" borderId="28" xfId="0" applyFont="1" applyFill="1" applyBorder="1" applyAlignment="1">
      <alignment horizontal="justify" vertical="center" wrapText="1"/>
    </xf>
    <xf numFmtId="0" fontId="53" fillId="12" borderId="0" xfId="0" applyFont="1" applyFill="1" applyAlignment="1">
      <alignment horizontal="center" vertical="center" wrapText="1"/>
    </xf>
    <xf numFmtId="0" fontId="95" fillId="0" borderId="45" xfId="0" applyFont="1" applyBorder="1" applyAlignment="1">
      <alignment wrapText="1"/>
    </xf>
    <xf numFmtId="0" fontId="95" fillId="4" borderId="28" xfId="0" applyFont="1" applyFill="1" applyBorder="1" applyAlignment="1">
      <alignment wrapText="1"/>
    </xf>
    <xf numFmtId="0" fontId="95" fillId="0" borderId="28" xfId="0" applyFont="1" applyBorder="1" applyAlignment="1">
      <alignment wrapText="1"/>
    </xf>
    <xf numFmtId="0" fontId="96" fillId="6" borderId="28" xfId="0" applyFont="1" applyFill="1" applyBorder="1" applyAlignment="1">
      <alignment horizontal="right" vertical="center" wrapText="1"/>
    </xf>
    <xf numFmtId="0" fontId="97" fillId="6" borderId="28" xfId="0" applyFont="1" applyFill="1" applyBorder="1" applyAlignment="1">
      <alignment horizontal="right" vertical="center"/>
    </xf>
    <xf numFmtId="4" fontId="97" fillId="6" borderId="28" xfId="0" applyNumberFormat="1" applyFont="1" applyFill="1" applyBorder="1" applyAlignment="1">
      <alignment horizontal="right" vertical="center"/>
    </xf>
    <xf numFmtId="0" fontId="95" fillId="0" borderId="45" xfId="0" quotePrefix="1" applyFont="1" applyBorder="1" applyAlignment="1">
      <alignment wrapText="1"/>
    </xf>
    <xf numFmtId="165" fontId="97" fillId="6" borderId="28" xfId="2" applyNumberFormat="1" applyFont="1" applyFill="1" applyBorder="1" applyAlignment="1" applyProtection="1">
      <alignment horizontal="right" vertical="center"/>
      <protection locked="0"/>
    </xf>
    <xf numFmtId="0" fontId="97" fillId="6" borderId="28" xfId="0" applyFont="1" applyFill="1" applyBorder="1" applyAlignment="1">
      <alignment horizontal="right" vertical="center" wrapText="1"/>
    </xf>
    <xf numFmtId="0" fontId="95" fillId="0" borderId="45" xfId="0" applyFont="1" applyBorder="1" applyAlignment="1">
      <alignment horizontal="left" vertical="top" wrapText="1"/>
    </xf>
    <xf numFmtId="0" fontId="95" fillId="0" borderId="46" xfId="0" applyFont="1" applyBorder="1" applyAlignment="1">
      <alignment wrapText="1"/>
    </xf>
    <xf numFmtId="0" fontId="95" fillId="4" borderId="30" xfId="0" applyFont="1" applyFill="1" applyBorder="1" applyAlignment="1">
      <alignment wrapText="1"/>
    </xf>
    <xf numFmtId="0" fontId="95" fillId="3" borderId="28" xfId="0" applyFont="1" applyFill="1" applyBorder="1" applyAlignment="1">
      <alignment wrapText="1"/>
    </xf>
    <xf numFmtId="0" fontId="95" fillId="0" borderId="47" xfId="0" applyFont="1" applyBorder="1" applyAlignment="1">
      <alignment horizontal="left" vertical="top" wrapText="1"/>
    </xf>
    <xf numFmtId="0" fontId="95" fillId="4" borderId="48" xfId="0" applyFont="1" applyFill="1" applyBorder="1" applyAlignment="1">
      <alignment vertical="center" wrapText="1"/>
    </xf>
    <xf numFmtId="0" fontId="92" fillId="0" borderId="0" xfId="0" applyFont="1" applyAlignment="1">
      <alignment vertical="center"/>
    </xf>
    <xf numFmtId="0" fontId="98" fillId="0" borderId="0" xfId="0" applyFont="1" applyAlignment="1">
      <alignment vertical="center"/>
    </xf>
    <xf numFmtId="0" fontId="99" fillId="0" borderId="0" xfId="0" applyFont="1"/>
    <xf numFmtId="0" fontId="98" fillId="0" borderId="0" xfId="0" applyFont="1"/>
    <xf numFmtId="49" fontId="91" fillId="12" borderId="0" xfId="2" applyNumberFormat="1" applyFont="1" applyFill="1" applyAlignment="1">
      <alignment horizontal="left"/>
    </xf>
    <xf numFmtId="0" fontId="103" fillId="0" borderId="0" xfId="0" applyFont="1"/>
    <xf numFmtId="0" fontId="95" fillId="6" borderId="28" xfId="0" applyFont="1" applyFill="1" applyBorder="1" applyAlignment="1">
      <alignment vertical="center" wrapText="1"/>
    </xf>
    <xf numFmtId="0" fontId="95" fillId="0" borderId="30" xfId="0" applyFont="1" applyBorder="1" applyAlignment="1">
      <alignment wrapText="1"/>
    </xf>
    <xf numFmtId="0" fontId="95" fillId="4" borderId="29" xfId="0" applyFont="1" applyFill="1" applyBorder="1" applyAlignment="1">
      <alignment vertical="center" wrapText="1"/>
    </xf>
    <xf numFmtId="0" fontId="101" fillId="12" borderId="0" xfId="0" applyFont="1" applyFill="1" applyAlignment="1">
      <alignment vertical="center"/>
    </xf>
    <xf numFmtId="0" fontId="53" fillId="12" borderId="0" xfId="0" applyFont="1" applyFill="1" applyAlignment="1">
      <alignment horizontal="center" vertical="center"/>
    </xf>
    <xf numFmtId="0" fontId="95" fillId="0" borderId="28" xfId="0" quotePrefix="1" applyFont="1" applyBorder="1" applyAlignment="1">
      <alignment wrapText="1"/>
    </xf>
    <xf numFmtId="0" fontId="95" fillId="0" borderId="28" xfId="0" applyFont="1" applyBorder="1" applyAlignment="1">
      <alignment horizontal="left" vertical="top" wrapText="1"/>
    </xf>
    <xf numFmtId="0" fontId="95" fillId="0" borderId="29" xfId="0" applyFont="1" applyBorder="1" applyAlignment="1">
      <alignment vertical="center"/>
    </xf>
    <xf numFmtId="0" fontId="0" fillId="12" borderId="0" xfId="0" applyFill="1" applyAlignment="1">
      <alignment vertical="center"/>
    </xf>
    <xf numFmtId="0" fontId="53" fillId="12" borderId="0" xfId="0" applyFont="1" applyFill="1" applyAlignment="1">
      <alignment horizontal="center"/>
    </xf>
    <xf numFmtId="0" fontId="106" fillId="0" borderId="28" xfId="0" applyFont="1" applyBorder="1" applyAlignment="1">
      <alignment vertical="top" wrapText="1"/>
    </xf>
    <xf numFmtId="0" fontId="95" fillId="18" borderId="28" xfId="0" applyFont="1" applyFill="1" applyBorder="1" applyAlignment="1">
      <alignment vertical="center" wrapText="1"/>
    </xf>
    <xf numFmtId="0" fontId="106" fillId="0" borderId="28" xfId="0" applyFont="1" applyBorder="1" applyAlignment="1">
      <alignment wrapText="1"/>
    </xf>
    <xf numFmtId="0" fontId="95" fillId="0" borderId="28" xfId="0" applyFont="1" applyBorder="1" applyAlignment="1">
      <alignment horizontal="left" vertical="center" wrapText="1"/>
    </xf>
    <xf numFmtId="0" fontId="101" fillId="12" borderId="0" xfId="0" applyFont="1" applyFill="1" applyAlignment="1">
      <alignment horizontal="left" vertical="center"/>
    </xf>
    <xf numFmtId="0" fontId="108" fillId="12" borderId="0" xfId="0" applyFont="1" applyFill="1" applyAlignment="1">
      <alignment horizontal="left" vertical="center"/>
    </xf>
    <xf numFmtId="0" fontId="103" fillId="0" borderId="0" xfId="0" applyFont="1" applyAlignment="1">
      <alignment horizontal="left"/>
    </xf>
    <xf numFmtId="0" fontId="53" fillId="12" borderId="0" xfId="0" applyFont="1" applyFill="1" applyAlignment="1">
      <alignment horizontal="left"/>
    </xf>
    <xf numFmtId="0" fontId="106" fillId="4" borderId="28" xfId="0" applyFont="1" applyFill="1" applyBorder="1" applyAlignment="1">
      <alignment vertical="top" wrapText="1"/>
    </xf>
    <xf numFmtId="0" fontId="95" fillId="4" borderId="28" xfId="0" applyFont="1" applyFill="1" applyBorder="1" applyAlignment="1">
      <alignment vertical="top" wrapText="1"/>
    </xf>
    <xf numFmtId="0" fontId="95" fillId="0" borderId="28" xfId="0" applyFont="1" applyBorder="1" applyAlignment="1">
      <alignment vertical="top" wrapText="1"/>
    </xf>
    <xf numFmtId="0" fontId="95" fillId="20" borderId="28" xfId="0" applyFont="1" applyFill="1" applyBorder="1" applyAlignment="1">
      <alignment vertical="top" wrapText="1"/>
    </xf>
    <xf numFmtId="0" fontId="106" fillId="6" borderId="28" xfId="0" applyFont="1" applyFill="1" applyBorder="1" applyAlignment="1">
      <alignment horizontal="right" vertical="top" wrapText="1"/>
    </xf>
    <xf numFmtId="0" fontId="106" fillId="21" borderId="28" xfId="0" applyFont="1" applyFill="1" applyBorder="1" applyAlignment="1">
      <alignment horizontal="right" vertical="top" wrapText="1"/>
    </xf>
    <xf numFmtId="0" fontId="95" fillId="19" borderId="28" xfId="0" applyFont="1" applyFill="1" applyBorder="1" applyAlignment="1">
      <alignment horizontal="left" vertical="top" wrapText="1"/>
    </xf>
    <xf numFmtId="0" fontId="106" fillId="20" borderId="28" xfId="0" applyFont="1" applyFill="1" applyBorder="1" applyAlignment="1">
      <alignment vertical="top" wrapText="1"/>
    </xf>
    <xf numFmtId="0" fontId="99" fillId="0" borderId="0" xfId="0" applyFont="1" applyAlignment="1">
      <alignment horizontal="justify" vertical="center"/>
    </xf>
    <xf numFmtId="0" fontId="98" fillId="0" borderId="0" xfId="0" applyFont="1" applyAlignment="1">
      <alignment horizontal="justify" vertical="center"/>
    </xf>
    <xf numFmtId="0" fontId="114" fillId="0" borderId="0" xfId="0" applyFont="1" applyAlignment="1">
      <alignment vertical="top"/>
    </xf>
    <xf numFmtId="0" fontId="115" fillId="0" borderId="0" xfId="0" applyFont="1" applyAlignment="1">
      <alignment vertical="top" wrapText="1"/>
    </xf>
    <xf numFmtId="0" fontId="115" fillId="0" borderId="0" xfId="0" applyFont="1" applyAlignment="1">
      <alignment vertical="top"/>
    </xf>
    <xf numFmtId="0" fontId="0" fillId="0" borderId="0" xfId="0" applyAlignment="1">
      <alignment horizontal="left"/>
    </xf>
    <xf numFmtId="0" fontId="116" fillId="2" borderId="0" xfId="0" applyFont="1" applyFill="1" applyAlignment="1">
      <alignment horizontal="left" vertical="center"/>
    </xf>
    <xf numFmtId="0" fontId="53" fillId="12" borderId="0" xfId="0" applyFont="1" applyFill="1" applyAlignment="1">
      <alignment horizontal="left" vertical="top" wrapText="1"/>
    </xf>
    <xf numFmtId="0" fontId="53" fillId="12" borderId="52" xfId="0" applyFont="1" applyFill="1" applyBorder="1" applyAlignment="1">
      <alignment horizontal="left" vertical="top" wrapText="1"/>
    </xf>
    <xf numFmtId="0" fontId="53" fillId="12" borderId="50" xfId="0" applyFont="1" applyFill="1" applyBorder="1" applyAlignment="1">
      <alignment horizontal="left" vertical="top" wrapText="1"/>
    </xf>
    <xf numFmtId="0" fontId="53" fillId="12" borderId="51" xfId="0" applyFont="1" applyFill="1" applyBorder="1" applyAlignment="1">
      <alignment horizontal="left" vertical="top" wrapText="1"/>
    </xf>
    <xf numFmtId="0" fontId="53" fillId="12" borderId="0" xfId="0" applyFont="1" applyFill="1"/>
    <xf numFmtId="0" fontId="117" fillId="12" borderId="0" xfId="0" applyFont="1" applyFill="1"/>
    <xf numFmtId="0" fontId="117" fillId="12" borderId="52" xfId="0" applyFont="1" applyFill="1" applyBorder="1"/>
    <xf numFmtId="0" fontId="95" fillId="0" borderId="28" xfId="0" applyFont="1" applyBorder="1" applyAlignment="1">
      <alignment horizontal="left" vertical="center"/>
    </xf>
    <xf numFmtId="0" fontId="95" fillId="21" borderId="28" xfId="0" applyFont="1" applyFill="1" applyBorder="1" applyAlignment="1">
      <alignment horizontal="right" vertical="top"/>
    </xf>
    <xf numFmtId="0" fontId="95" fillId="13" borderId="53" xfId="0" applyFont="1" applyFill="1" applyBorder="1"/>
    <xf numFmtId="0" fontId="95" fillId="0" borderId="28" xfId="0" applyFont="1" applyBorder="1" applyAlignment="1">
      <alignment horizontal="justify" vertical="center" wrapText="1"/>
    </xf>
    <xf numFmtId="0" fontId="99" fillId="0" borderId="0" xfId="0" applyFont="1" applyAlignment="1">
      <alignment horizontal="left"/>
    </xf>
    <xf numFmtId="0" fontId="98" fillId="0" borderId="0" xfId="0" applyFont="1" applyAlignment="1">
      <alignment horizontal="left"/>
    </xf>
    <xf numFmtId="49" fontId="52" fillId="12" borderId="0" xfId="0" applyNumberFormat="1" applyFont="1" applyFill="1" applyAlignment="1">
      <alignment horizontal="left"/>
    </xf>
    <xf numFmtId="0" fontId="53" fillId="12" borderId="0" xfId="0" applyFont="1" applyFill="1" applyAlignment="1">
      <alignment vertical="center" wrapText="1"/>
    </xf>
    <xf numFmtId="0" fontId="53" fillId="12" borderId="0" xfId="0" applyFont="1" applyFill="1" applyAlignment="1">
      <alignment vertical="center"/>
    </xf>
    <xf numFmtId="0" fontId="95" fillId="22" borderId="31" xfId="0" applyFont="1" applyFill="1" applyBorder="1"/>
    <xf numFmtId="0" fontId="95" fillId="22" borderId="28" xfId="0" applyFont="1" applyFill="1" applyBorder="1"/>
    <xf numFmtId="0" fontId="119" fillId="19" borderId="28" xfId="0" applyFont="1" applyFill="1" applyBorder="1" applyAlignment="1">
      <alignment horizontal="left" vertical="top" wrapText="1"/>
    </xf>
    <xf numFmtId="0" fontId="95" fillId="19" borderId="28" xfId="0" applyFont="1" applyFill="1" applyBorder="1" applyAlignment="1">
      <alignment horizontal="right" vertical="top" wrapText="1"/>
    </xf>
    <xf numFmtId="0" fontId="95" fillId="0" borderId="28" xfId="0" applyFont="1" applyBorder="1" applyAlignment="1">
      <alignment vertical="center" wrapText="1"/>
    </xf>
    <xf numFmtId="49" fontId="91" fillId="12" borderId="0" xfId="2" applyNumberFormat="1" applyFont="1" applyFill="1" applyAlignment="1">
      <alignment horizontal="right" vertical="center"/>
    </xf>
    <xf numFmtId="49" fontId="91" fillId="0" borderId="0" xfId="2" applyNumberFormat="1" applyFont="1" applyAlignment="1">
      <alignment horizontal="left"/>
    </xf>
    <xf numFmtId="0" fontId="121" fillId="0" borderId="0" xfId="0" applyFont="1"/>
    <xf numFmtId="1" fontId="94" fillId="14" borderId="28" xfId="0" applyNumberFormat="1" applyFont="1" applyFill="1" applyBorder="1" applyAlignment="1">
      <alignment horizontal="justify" vertical="center" wrapText="1"/>
    </xf>
    <xf numFmtId="49" fontId="52" fillId="12" borderId="0" xfId="2" applyNumberFormat="1" applyFont="1" applyFill="1" applyAlignment="1">
      <alignment horizontal="center" vertical="center"/>
    </xf>
    <xf numFmtId="49" fontId="122" fillId="12" borderId="0" xfId="2" applyNumberFormat="1" applyFont="1" applyFill="1" applyAlignment="1">
      <alignment horizontal="left" vertical="center"/>
    </xf>
    <xf numFmtId="0" fontId="54" fillId="2" borderId="28" xfId="0" applyFont="1" applyFill="1" applyBorder="1" applyAlignment="1">
      <alignment horizontal="left" vertical="top" wrapText="1"/>
    </xf>
    <xf numFmtId="0" fontId="54" fillId="13" borderId="28" xfId="0" applyFont="1" applyFill="1" applyBorder="1" applyAlignment="1">
      <alignment horizontal="left" vertical="top" wrapText="1"/>
    </xf>
    <xf numFmtId="0" fontId="54" fillId="4" borderId="28" xfId="0" applyFont="1" applyFill="1" applyBorder="1" applyAlignment="1">
      <alignment horizontal="justify" vertical="center" wrapText="1"/>
    </xf>
    <xf numFmtId="0" fontId="54" fillId="0" borderId="28" xfId="0" applyFont="1" applyBorder="1" applyAlignment="1">
      <alignment horizontal="left" vertical="top" wrapText="1"/>
    </xf>
    <xf numFmtId="0" fontId="97" fillId="3" borderId="28" xfId="0" applyFont="1" applyFill="1" applyBorder="1" applyAlignment="1">
      <alignment horizontal="left" vertical="top" wrapText="1"/>
    </xf>
    <xf numFmtId="49" fontId="53" fillId="12" borderId="0" xfId="2" applyNumberFormat="1" applyFont="1" applyFill="1" applyAlignment="1">
      <alignment horizontal="center" vertical="center"/>
    </xf>
    <xf numFmtId="0" fontId="54" fillId="4" borderId="28" xfId="0" applyFont="1" applyFill="1" applyBorder="1" applyAlignment="1">
      <alignment vertical="top" wrapText="1"/>
    </xf>
    <xf numFmtId="0" fontId="54" fillId="6" borderId="28" xfId="0" applyFont="1" applyFill="1" applyBorder="1" applyAlignment="1">
      <alignment horizontal="right" vertical="top" wrapText="1"/>
    </xf>
    <xf numFmtId="0" fontId="105" fillId="3" borderId="28" xfId="0" applyFont="1" applyFill="1" applyBorder="1" applyAlignment="1">
      <alignment horizontal="right" wrapText="1"/>
    </xf>
    <xf numFmtId="0" fontId="127" fillId="0" borderId="0" xfId="0" applyFont="1" applyAlignment="1">
      <alignment horizontal="left" vertical="top" wrapText="1"/>
    </xf>
    <xf numFmtId="49" fontId="109" fillId="12" borderId="0" xfId="2" applyNumberFormat="1" applyFont="1" applyFill="1" applyAlignment="1">
      <alignment horizontal="center" vertical="center" wrapText="1"/>
    </xf>
    <xf numFmtId="49" fontId="53" fillId="12" borderId="52" xfId="2" applyNumberFormat="1" applyFont="1" applyFill="1" applyBorder="1" applyAlignment="1">
      <alignment horizontal="center" vertical="center"/>
    </xf>
    <xf numFmtId="0" fontId="131" fillId="3" borderId="28" xfId="0" applyFont="1" applyFill="1" applyBorder="1" applyAlignment="1">
      <alignment horizontal="right" wrapText="1"/>
    </xf>
    <xf numFmtId="0" fontId="132" fillId="3" borderId="28" xfId="0" applyFont="1" applyFill="1" applyBorder="1" applyAlignment="1">
      <alignment horizontal="right" wrapText="1"/>
    </xf>
    <xf numFmtId="0" fontId="90" fillId="0" borderId="0" xfId="0" applyFont="1" applyAlignment="1">
      <alignment wrapText="1"/>
    </xf>
    <xf numFmtId="0" fontId="43" fillId="0" borderId="0" xfId="0" applyFont="1" applyAlignment="1">
      <alignment horizontal="left" vertical="top" wrapText="1"/>
    </xf>
    <xf numFmtId="0" fontId="50" fillId="0" borderId="0" xfId="0" applyFont="1"/>
    <xf numFmtId="49" fontId="133" fillId="21" borderId="0" xfId="2" applyNumberFormat="1" applyFont="1" applyFill="1" applyAlignment="1">
      <alignment horizontal="center" vertical="center" wrapText="1"/>
    </xf>
    <xf numFmtId="0" fontId="134" fillId="0" borderId="0" xfId="0" applyFont="1" applyAlignment="1">
      <alignment wrapText="1"/>
    </xf>
    <xf numFmtId="49" fontId="134" fillId="21" borderId="0" xfId="2" applyNumberFormat="1" applyFont="1" applyFill="1" applyAlignment="1">
      <alignment horizontal="left" vertical="top"/>
    </xf>
    <xf numFmtId="49" fontId="134" fillId="21" borderId="0" xfId="2" applyNumberFormat="1" applyFont="1" applyFill="1" applyAlignment="1">
      <alignment horizontal="center" vertical="center" wrapText="1"/>
    </xf>
    <xf numFmtId="0" fontId="135" fillId="0" borderId="28" xfId="0" applyFont="1" applyBorder="1" applyAlignment="1">
      <alignment horizontal="left" vertical="top" wrapText="1"/>
    </xf>
    <xf numFmtId="0" fontId="135" fillId="21" borderId="29" xfId="0" applyFont="1" applyFill="1" applyBorder="1" applyAlignment="1">
      <alignment horizontal="justify" vertical="center" wrapText="1"/>
    </xf>
    <xf numFmtId="49" fontId="53" fillId="12" borderId="0" xfId="2" applyNumberFormat="1" applyFont="1" applyFill="1" applyAlignment="1">
      <alignment horizontal="left" vertical="top"/>
    </xf>
    <xf numFmtId="49" fontId="53" fillId="21" borderId="0" xfId="2" applyNumberFormat="1" applyFont="1" applyFill="1" applyAlignment="1">
      <alignment horizontal="left" vertical="center"/>
    </xf>
    <xf numFmtId="0" fontId="43" fillId="0" borderId="0" xfId="0" applyFont="1" applyAlignment="1">
      <alignment wrapText="1"/>
    </xf>
    <xf numFmtId="49" fontId="134" fillId="21" borderId="0" xfId="2" applyNumberFormat="1" applyFont="1" applyFill="1" applyAlignment="1">
      <alignment horizontal="left" vertical="center"/>
    </xf>
    <xf numFmtId="49" fontId="134" fillId="21" borderId="0" xfId="2" applyNumberFormat="1" applyFont="1" applyFill="1" applyAlignment="1">
      <alignment horizontal="center" vertical="center"/>
    </xf>
    <xf numFmtId="0" fontId="54" fillId="21" borderId="28" xfId="0" applyFont="1" applyFill="1" applyBorder="1" applyAlignment="1">
      <alignment horizontal="left" vertical="top" wrapText="1"/>
    </xf>
    <xf numFmtId="0" fontId="137" fillId="3" borderId="28" xfId="0" applyFont="1" applyFill="1" applyBorder="1" applyAlignment="1">
      <alignment horizontal="left" vertical="top" wrapText="1"/>
    </xf>
    <xf numFmtId="0" fontId="54" fillId="21" borderId="28" xfId="0" applyFont="1" applyFill="1" applyBorder="1" applyAlignment="1">
      <alignment horizontal="justify" vertical="center" wrapText="1"/>
    </xf>
    <xf numFmtId="0" fontId="126" fillId="0" borderId="0" xfId="0" applyFont="1" applyAlignment="1">
      <alignment horizontal="left" vertical="top" wrapText="1"/>
    </xf>
    <xf numFmtId="0" fontId="126" fillId="0" borderId="0" xfId="0" applyFont="1" applyAlignment="1">
      <alignment vertical="top" wrapText="1"/>
    </xf>
    <xf numFmtId="49" fontId="52" fillId="12" borderId="52" xfId="2" applyNumberFormat="1" applyFont="1" applyFill="1" applyBorder="1" applyAlignment="1">
      <alignment horizontal="center" vertical="center"/>
    </xf>
    <xf numFmtId="49" fontId="122" fillId="12" borderId="0" xfId="2" applyNumberFormat="1" applyFont="1" applyFill="1" applyAlignment="1">
      <alignment horizontal="center" vertical="center"/>
    </xf>
    <xf numFmtId="49" fontId="122" fillId="12" borderId="52" xfId="2" applyNumberFormat="1" applyFont="1" applyFill="1" applyBorder="1" applyAlignment="1">
      <alignment horizontal="center" vertical="center"/>
    </xf>
    <xf numFmtId="49" fontId="109" fillId="12" borderId="0" xfId="2" applyNumberFormat="1" applyFont="1" applyFill="1" applyAlignment="1">
      <alignment horizontal="center" vertical="center"/>
    </xf>
    <xf numFmtId="0" fontId="54" fillId="4" borderId="31" xfId="0" applyFont="1" applyFill="1" applyBorder="1" applyAlignment="1">
      <alignment horizontal="justify" vertical="center" wrapText="1"/>
    </xf>
    <xf numFmtId="0" fontId="54" fillId="0" borderId="28" xfId="0" applyFont="1" applyBorder="1" applyAlignment="1">
      <alignment horizontal="justify" vertical="center" wrapText="1"/>
    </xf>
    <xf numFmtId="9" fontId="132" fillId="3" borderId="28" xfId="4" applyFont="1" applyFill="1" applyBorder="1" applyAlignment="1">
      <alignment horizontal="right" wrapText="1"/>
    </xf>
    <xf numFmtId="9" fontId="132" fillId="18" borderId="28" xfId="4" applyFont="1" applyFill="1" applyBorder="1" applyAlignment="1">
      <alignment horizontal="right" wrapText="1"/>
    </xf>
    <xf numFmtId="49" fontId="109" fillId="12" borderId="0" xfId="2" applyNumberFormat="1" applyFont="1" applyFill="1" applyAlignment="1">
      <alignment horizontal="left" vertical="top" wrapText="1"/>
    </xf>
    <xf numFmtId="49" fontId="109" fillId="12" borderId="52" xfId="2" applyNumberFormat="1" applyFont="1" applyFill="1" applyBorder="1" applyAlignment="1">
      <alignment horizontal="left" vertical="top" wrapText="1"/>
    </xf>
    <xf numFmtId="49" fontId="101" fillId="12" borderId="0" xfId="2" applyNumberFormat="1" applyFont="1" applyFill="1" applyAlignment="1">
      <alignment horizontal="center" vertical="center" wrapText="1"/>
    </xf>
    <xf numFmtId="49" fontId="101" fillId="12" borderId="0" xfId="2" applyNumberFormat="1" applyFont="1" applyFill="1" applyAlignment="1">
      <alignment horizontal="center" vertical="center"/>
    </xf>
    <xf numFmtId="0" fontId="141" fillId="0" borderId="28" xfId="0" applyFont="1" applyBorder="1" applyAlignment="1">
      <alignment horizontal="justify" vertical="top" wrapText="1"/>
    </xf>
    <xf numFmtId="9" fontId="131" fillId="3" borderId="28" xfId="4" applyFont="1" applyFill="1" applyBorder="1" applyAlignment="1">
      <alignment horizontal="right" wrapText="1"/>
    </xf>
    <xf numFmtId="9" fontId="131" fillId="3" borderId="28" xfId="4" applyNumberFormat="1" applyFont="1" applyFill="1" applyBorder="1" applyAlignment="1">
      <alignment horizontal="right" wrapText="1"/>
    </xf>
    <xf numFmtId="10" fontId="131" fillId="3" borderId="28" xfId="4" applyNumberFormat="1" applyFont="1" applyFill="1" applyBorder="1" applyAlignment="1">
      <alignment horizontal="right" wrapText="1"/>
    </xf>
    <xf numFmtId="0" fontId="54" fillId="2" borderId="28" xfId="0" applyFont="1" applyFill="1" applyBorder="1" applyAlignment="1">
      <alignment horizontal="left" vertical="center" wrapText="1"/>
    </xf>
    <xf numFmtId="0" fontId="131" fillId="3" borderId="28" xfId="0" applyFont="1" applyFill="1" applyBorder="1" applyAlignment="1">
      <alignment horizontal="left" vertical="top" wrapText="1"/>
    </xf>
    <xf numFmtId="0" fontId="0" fillId="0" borderId="0" xfId="0" applyAlignment="1">
      <alignment horizontal="left" vertical="top"/>
    </xf>
    <xf numFmtId="49" fontId="52" fillId="12" borderId="0" xfId="2" applyNumberFormat="1" applyFont="1" applyFill="1" applyAlignment="1">
      <alignment horizontal="center" vertical="center" wrapText="1"/>
    </xf>
    <xf numFmtId="49" fontId="53" fillId="12" borderId="0" xfId="2" applyNumberFormat="1" applyFont="1" applyFill="1" applyAlignment="1">
      <alignment horizontal="center" vertical="center" wrapText="1"/>
    </xf>
    <xf numFmtId="0" fontId="54" fillId="2" borderId="28" xfId="0" applyFont="1" applyFill="1" applyBorder="1" applyAlignment="1">
      <alignment horizontal="center" vertical="center" wrapText="1"/>
    </xf>
    <xf numFmtId="0" fontId="92" fillId="0" borderId="0" xfId="0" applyFont="1" applyAlignment="1">
      <alignment vertical="top"/>
    </xf>
    <xf numFmtId="0" fontId="98" fillId="0" borderId="0" xfId="0" applyFont="1" applyAlignment="1">
      <alignment vertical="top"/>
    </xf>
    <xf numFmtId="0" fontId="0" fillId="0" borderId="0" xfId="0" applyAlignment="1">
      <alignment vertical="center" wrapText="1"/>
    </xf>
    <xf numFmtId="49" fontId="52" fillId="12" borderId="52" xfId="2" applyNumberFormat="1" applyFont="1" applyFill="1" applyBorder="1" applyAlignment="1">
      <alignment horizontal="center" vertical="center" wrapText="1"/>
    </xf>
    <xf numFmtId="49" fontId="52" fillId="12" borderId="57" xfId="2" applyNumberFormat="1" applyFont="1" applyFill="1" applyBorder="1" applyAlignment="1">
      <alignment horizontal="center" vertical="center" wrapText="1"/>
    </xf>
    <xf numFmtId="0" fontId="54" fillId="13" borderId="28" xfId="0" applyFont="1" applyFill="1" applyBorder="1" applyAlignment="1">
      <alignment horizontal="left" vertical="center" wrapText="1"/>
    </xf>
    <xf numFmtId="0" fontId="54" fillId="20" borderId="28" xfId="0" applyFont="1" applyFill="1" applyBorder="1" applyAlignment="1">
      <alignment horizontal="center" vertical="center" wrapText="1"/>
    </xf>
    <xf numFmtId="0" fontId="132" fillId="13" borderId="28" xfId="0" applyFont="1" applyFill="1" applyBorder="1" applyAlignment="1">
      <alignment horizontal="right" wrapText="1"/>
    </xf>
    <xf numFmtId="49" fontId="91" fillId="12" borderId="0" xfId="2" quotePrefix="1" applyNumberFormat="1" applyFont="1" applyFill="1" applyAlignment="1">
      <alignment horizontal="left"/>
    </xf>
    <xf numFmtId="49" fontId="52" fillId="12" borderId="0" xfId="2" applyNumberFormat="1" applyFont="1" applyFill="1" applyAlignment="1">
      <alignment horizontal="left"/>
    </xf>
    <xf numFmtId="0" fontId="0" fillId="23" borderId="0" xfId="0" applyFill="1"/>
    <xf numFmtId="0" fontId="143" fillId="24" borderId="28" xfId="0" applyFont="1" applyFill="1" applyBorder="1" applyAlignment="1">
      <alignment horizontal="justify" vertical="center" wrapText="1"/>
    </xf>
    <xf numFmtId="0" fontId="53" fillId="12" borderId="50" xfId="0" applyFont="1" applyFill="1" applyBorder="1" applyAlignment="1">
      <alignment horizontal="center" vertical="center" wrapText="1"/>
    </xf>
    <xf numFmtId="49" fontId="91" fillId="12" borderId="44" xfId="2" quotePrefix="1" applyNumberFormat="1" applyFont="1" applyFill="1" applyBorder="1" applyAlignment="1">
      <alignment horizontal="left"/>
    </xf>
    <xf numFmtId="0" fontId="95" fillId="4" borderId="28" xfId="0" applyFont="1" applyFill="1" applyBorder="1" applyAlignment="1">
      <alignment horizontal="center" vertical="center" wrapText="1"/>
    </xf>
    <xf numFmtId="0" fontId="95" fillId="0" borderId="28" xfId="0" applyFont="1" applyBorder="1" applyAlignment="1">
      <alignment horizontal="center" vertical="center" wrapText="1"/>
    </xf>
    <xf numFmtId="168" fontId="116" fillId="19" borderId="28" xfId="7" applyNumberFormat="1" applyFont="1" applyFill="1" applyBorder="1" applyAlignment="1">
      <alignment horizontal="justify" vertical="center" wrapText="1"/>
    </xf>
    <xf numFmtId="0" fontId="116" fillId="19" borderId="28" xfId="0" applyFont="1" applyFill="1" applyBorder="1" applyAlignment="1">
      <alignment horizontal="justify" vertical="center" wrapText="1"/>
    </xf>
    <xf numFmtId="0" fontId="98" fillId="0" borderId="0" xfId="0" applyFont="1" applyAlignment="1">
      <alignment horizontal="left" vertical="top" wrapText="1"/>
    </xf>
    <xf numFmtId="0" fontId="0" fillId="25" borderId="0" xfId="0" applyFill="1"/>
    <xf numFmtId="0" fontId="145" fillId="0" borderId="31" xfId="0" applyFont="1" applyBorder="1" applyAlignment="1">
      <alignment horizontal="justify" vertical="center" wrapText="1"/>
    </xf>
    <xf numFmtId="0" fontId="145" fillId="25" borderId="31" xfId="0" applyFont="1" applyFill="1" applyBorder="1" applyAlignment="1">
      <alignment horizontal="justify" vertical="center" wrapText="1"/>
    </xf>
    <xf numFmtId="0" fontId="95" fillId="4" borderId="31" xfId="0" applyFont="1" applyFill="1" applyBorder="1" applyAlignment="1">
      <alignment horizontal="center" vertical="center" wrapText="1"/>
    </xf>
    <xf numFmtId="0" fontId="145" fillId="0" borderId="28" xfId="0" applyFont="1" applyBorder="1" applyAlignment="1">
      <alignment horizontal="justify" vertical="center" wrapText="1"/>
    </xf>
    <xf numFmtId="0" fontId="145" fillId="25" borderId="28" xfId="0" applyFont="1" applyFill="1" applyBorder="1" applyAlignment="1">
      <alignment horizontal="justify" vertical="center" wrapText="1"/>
    </xf>
    <xf numFmtId="0" fontId="98" fillId="25" borderId="0" xfId="0" applyFont="1" applyFill="1"/>
    <xf numFmtId="0" fontId="147" fillId="0" borderId="0" xfId="0" applyFont="1"/>
    <xf numFmtId="0" fontId="55" fillId="19" borderId="28" xfId="0" applyFont="1" applyFill="1" applyBorder="1" applyAlignment="1">
      <alignment horizontal="justify" vertical="center" wrapText="1"/>
    </xf>
    <xf numFmtId="0" fontId="55" fillId="19" borderId="31" xfId="0" applyFont="1" applyFill="1" applyBorder="1" applyAlignment="1">
      <alignment horizontal="justify" vertical="center" wrapText="1"/>
    </xf>
    <xf numFmtId="0" fontId="95" fillId="2" borderId="31" xfId="0" applyFont="1" applyFill="1" applyBorder="1" applyAlignment="1">
      <alignment horizontal="justify" vertical="center" wrapText="1"/>
    </xf>
    <xf numFmtId="0" fontId="95" fillId="2" borderId="31" xfId="0" applyFont="1" applyFill="1" applyBorder="1" applyAlignment="1">
      <alignment horizontal="center" vertical="center" wrapText="1"/>
    </xf>
    <xf numFmtId="0" fontId="95" fillId="2" borderId="28" xfId="0" applyFont="1" applyFill="1" applyBorder="1" applyAlignment="1">
      <alignment horizontal="justify" vertical="center" wrapText="1"/>
    </xf>
    <xf numFmtId="0" fontId="95" fillId="2" borderId="28" xfId="0" applyFont="1" applyFill="1" applyBorder="1" applyAlignment="1">
      <alignment horizontal="center" vertical="center" wrapText="1"/>
    </xf>
    <xf numFmtId="1" fontId="116" fillId="19" borderId="28" xfId="0" applyNumberFormat="1" applyFont="1" applyFill="1" applyBorder="1" applyAlignment="1">
      <alignment horizontal="justify" vertical="center" wrapText="1"/>
    </xf>
    <xf numFmtId="0" fontId="150" fillId="0" borderId="0" xfId="0" applyFont="1" applyAlignment="1">
      <alignment horizontal="justify" vertical="center"/>
    </xf>
    <xf numFmtId="0" fontId="150" fillId="0" borderId="0" xfId="0" applyFont="1"/>
    <xf numFmtId="0" fontId="134" fillId="0" borderId="0" xfId="0" applyFont="1"/>
    <xf numFmtId="0" fontId="152" fillId="0" borderId="0" xfId="0" applyFont="1"/>
    <xf numFmtId="0" fontId="149" fillId="19" borderId="31" xfId="0" applyFont="1" applyFill="1" applyBorder="1" applyAlignment="1">
      <alignment horizontal="justify" vertical="center" wrapText="1"/>
    </xf>
    <xf numFmtId="0" fontId="149" fillId="19" borderId="28" xfId="0" applyFont="1" applyFill="1" applyBorder="1" applyAlignment="1">
      <alignment horizontal="justify" vertical="center" wrapText="1"/>
    </xf>
    <xf numFmtId="0" fontId="95" fillId="0" borderId="31" xfId="0" applyFont="1" applyBorder="1" applyAlignment="1">
      <alignment horizontal="left" vertical="center" wrapText="1"/>
    </xf>
    <xf numFmtId="0" fontId="95" fillId="19" borderId="31" xfId="0" applyFont="1" applyFill="1" applyBorder="1" applyAlignment="1">
      <alignment horizontal="justify" vertical="center" wrapText="1"/>
    </xf>
    <xf numFmtId="0" fontId="53" fillId="12" borderId="59" xfId="0" applyFont="1" applyFill="1" applyBorder="1" applyAlignment="1">
      <alignment horizontal="justify" vertical="center" wrapText="1"/>
    </xf>
    <xf numFmtId="0" fontId="53" fillId="12" borderId="63" xfId="0" applyFont="1" applyFill="1" applyBorder="1" applyAlignment="1">
      <alignment horizontal="justify" vertical="center" wrapText="1"/>
    </xf>
    <xf numFmtId="0" fontId="53" fillId="12" borderId="60" xfId="0" applyFont="1" applyFill="1" applyBorder="1" applyAlignment="1">
      <alignment horizontal="justify" vertical="center" wrapText="1"/>
    </xf>
    <xf numFmtId="0" fontId="53" fillId="12" borderId="44" xfId="0" applyFont="1" applyFill="1" applyBorder="1" applyAlignment="1">
      <alignment horizontal="justify" vertical="center" wrapText="1"/>
    </xf>
    <xf numFmtId="0" fontId="53" fillId="12" borderId="64" xfId="0" applyFont="1" applyFill="1" applyBorder="1" applyAlignment="1">
      <alignment horizontal="justify" vertical="center" wrapText="1"/>
    </xf>
    <xf numFmtId="0" fontId="148" fillId="4" borderId="31" xfId="0" applyFont="1" applyFill="1" applyBorder="1" applyAlignment="1">
      <alignment horizontal="justify" vertical="center" wrapText="1"/>
    </xf>
    <xf numFmtId="0" fontId="148" fillId="0" borderId="28" xfId="0" applyFont="1" applyBorder="1" applyAlignment="1">
      <alignment horizontal="justify" vertical="center" wrapText="1"/>
    </xf>
    <xf numFmtId="0" fontId="148" fillId="2" borderId="28" xfId="0" applyFont="1" applyFill="1" applyBorder="1" applyAlignment="1">
      <alignment horizontal="justify" vertical="center" wrapText="1"/>
    </xf>
    <xf numFmtId="0" fontId="148" fillId="19" borderId="28" xfId="0" applyFont="1" applyFill="1" applyBorder="1" applyAlignment="1">
      <alignment horizontal="justify" vertical="center" wrapText="1"/>
    </xf>
    <xf numFmtId="49" fontId="148" fillId="19" borderId="28" xfId="0" applyNumberFormat="1" applyFont="1" applyFill="1" applyBorder="1" applyAlignment="1">
      <alignment horizontal="justify" vertical="center" wrapText="1"/>
    </xf>
    <xf numFmtId="0" fontId="100" fillId="0" borderId="0" xfId="0" applyFont="1" applyAlignment="1">
      <alignment horizontal="left" vertical="top" wrapText="1"/>
    </xf>
    <xf numFmtId="0" fontId="133" fillId="0" borderId="0" xfId="0" applyFont="1" applyAlignment="1">
      <alignment horizontal="justify" vertical="center"/>
    </xf>
    <xf numFmtId="0" fontId="116" fillId="19" borderId="31" xfId="0" applyFont="1" applyFill="1" applyBorder="1" applyAlignment="1">
      <alignment horizontal="justify" vertical="center" wrapText="1"/>
    </xf>
    <xf numFmtId="0" fontId="116" fillId="4" borderId="28" xfId="0" applyFont="1" applyFill="1" applyBorder="1" applyAlignment="1">
      <alignment horizontal="justify" vertical="center" wrapText="1"/>
    </xf>
    <xf numFmtId="9" fontId="55" fillId="19" borderId="28" xfId="0" applyNumberFormat="1" applyFont="1" applyFill="1" applyBorder="1" applyAlignment="1">
      <alignment horizontal="justify" vertical="center" wrapText="1"/>
    </xf>
    <xf numFmtId="0" fontId="95" fillId="0" borderId="31" xfId="0" applyFont="1" applyBorder="1" applyAlignment="1">
      <alignment horizontal="justify" vertical="center" wrapText="1"/>
    </xf>
    <xf numFmtId="0" fontId="95" fillId="4" borderId="28" xfId="0" applyFont="1" applyFill="1" applyBorder="1" applyAlignment="1">
      <alignment horizontal="justify" vertical="center" wrapText="1"/>
    </xf>
    <xf numFmtId="0" fontId="95" fillId="0" borderId="31" xfId="0" applyFont="1" applyBorder="1" applyAlignment="1">
      <alignment horizontal="center" vertical="center" wrapText="1"/>
    </xf>
    <xf numFmtId="0" fontId="43" fillId="0" borderId="0" xfId="0" applyFont="1" applyAlignment="1">
      <alignment horizontal="left" vertical="center" wrapText="1"/>
    </xf>
    <xf numFmtId="0" fontId="106" fillId="2" borderId="31" xfId="0" applyFont="1" applyFill="1" applyBorder="1" applyAlignment="1">
      <alignment horizontal="justify" vertical="center" wrapText="1"/>
    </xf>
    <xf numFmtId="1" fontId="116" fillId="19" borderId="31" xfId="0" applyNumberFormat="1" applyFont="1" applyFill="1" applyBorder="1" applyAlignment="1">
      <alignment horizontal="justify" vertical="center" wrapText="1"/>
    </xf>
    <xf numFmtId="0" fontId="106" fillId="2" borderId="28" xfId="0" applyFont="1" applyFill="1" applyBorder="1" applyAlignment="1">
      <alignment horizontal="justify" vertical="center" wrapText="1"/>
    </xf>
    <xf numFmtId="169" fontId="97" fillId="6" borderId="28" xfId="2" applyNumberFormat="1" applyFont="1" applyFill="1" applyBorder="1" applyAlignment="1">
      <alignment vertical="top" wrapText="1"/>
    </xf>
    <xf numFmtId="1" fontId="97" fillId="6" borderId="28" xfId="2" applyNumberFormat="1" applyFont="1" applyFill="1" applyBorder="1" applyAlignment="1">
      <alignment vertical="top" wrapText="1"/>
    </xf>
    <xf numFmtId="0" fontId="95" fillId="0" borderId="0" xfId="0" applyFont="1" applyAlignment="1">
      <alignment horizontal="justify" vertical="center"/>
    </xf>
    <xf numFmtId="0" fontId="95" fillId="0" borderId="0" xfId="0" applyFont="1"/>
    <xf numFmtId="49" fontId="91" fillId="12" borderId="0" xfId="2" applyNumberFormat="1" applyFont="1" applyFill="1" applyAlignment="1">
      <alignment horizontal="right"/>
    </xf>
    <xf numFmtId="0" fontId="1" fillId="24" borderId="28" xfId="0" applyFont="1" applyFill="1" applyBorder="1" applyAlignment="1">
      <alignment horizontal="justify" vertical="center" wrapText="1"/>
    </xf>
    <xf numFmtId="0" fontId="155" fillId="0" borderId="0" xfId="0" applyFont="1"/>
    <xf numFmtId="0" fontId="54" fillId="0" borderId="28" xfId="0" applyFont="1" applyBorder="1" applyAlignment="1">
      <alignment horizontal="justify" vertical="top" wrapText="1"/>
    </xf>
    <xf numFmtId="0" fontId="54" fillId="19" borderId="28" xfId="0" applyFont="1" applyFill="1" applyBorder="1" applyAlignment="1">
      <alignment horizontal="justify" vertical="center" wrapText="1"/>
    </xf>
    <xf numFmtId="0" fontId="126" fillId="0" borderId="0" xfId="0" applyFont="1"/>
    <xf numFmtId="0" fontId="100" fillId="0" borderId="0" xfId="0" applyFont="1"/>
    <xf numFmtId="0" fontId="54" fillId="26" borderId="28" xfId="0" applyFont="1" applyFill="1" applyBorder="1" applyAlignment="1">
      <alignment horizontal="left" vertical="center" wrapText="1"/>
    </xf>
    <xf numFmtId="0" fontId="54" fillId="2" borderId="28" xfId="0" applyFont="1" applyFill="1" applyBorder="1" applyAlignment="1">
      <alignment horizontal="justify" vertical="center" wrapText="1"/>
    </xf>
    <xf numFmtId="0" fontId="3" fillId="2" borderId="0" xfId="0" applyFont="1" applyFill="1" applyAlignment="1">
      <alignment horizontal="left" vertical="center" wrapText="1"/>
    </xf>
    <xf numFmtId="0" fontId="3" fillId="2" borderId="0" xfId="0" applyFont="1" applyFill="1" applyAlignment="1">
      <alignment horizontal="justify" vertical="center" wrapText="1"/>
    </xf>
    <xf numFmtId="0" fontId="54" fillId="4" borderId="28" xfId="0" applyFont="1" applyFill="1" applyBorder="1" applyAlignment="1">
      <alignment horizontal="center" vertical="center" wrapText="1"/>
    </xf>
    <xf numFmtId="0" fontId="105" fillId="19" borderId="28" xfId="0" applyFont="1" applyFill="1" applyBorder="1" applyAlignment="1">
      <alignment horizontal="right" wrapText="1"/>
    </xf>
    <xf numFmtId="0" fontId="166" fillId="0" borderId="0" xfId="0" applyFont="1"/>
    <xf numFmtId="0" fontId="54" fillId="0" borderId="28" xfId="0" applyFont="1" applyBorder="1" applyAlignment="1">
      <alignment horizontal="left" vertical="center" wrapText="1"/>
    </xf>
    <xf numFmtId="0" fontId="54" fillId="0" borderId="0" xfId="0" applyFont="1"/>
    <xf numFmtId="0" fontId="126" fillId="0" borderId="0" xfId="0" applyFont="1" applyAlignment="1">
      <alignment horizontal="left" vertical="top"/>
    </xf>
    <xf numFmtId="0" fontId="169" fillId="0" borderId="0" xfId="0" applyFont="1"/>
    <xf numFmtId="0" fontId="44" fillId="0" borderId="0" xfId="0" quotePrefix="1" applyFont="1" applyAlignment="1"/>
    <xf numFmtId="0" fontId="45" fillId="0" borderId="0" xfId="0" applyFont="1" applyBorder="1" applyAlignment="1">
      <alignment horizontal="left" vertical="top" wrapText="1"/>
    </xf>
    <xf numFmtId="0" fontId="1" fillId="4" borderId="7" xfId="0" applyFont="1" applyFill="1" applyBorder="1" applyAlignment="1">
      <alignment horizontal="center" vertical="center" wrapText="1"/>
    </xf>
    <xf numFmtId="0" fontId="3" fillId="0" borderId="4" xfId="0" applyFont="1" applyBorder="1" applyAlignment="1">
      <alignment horizontal="left" vertical="center" wrapText="1"/>
    </xf>
    <xf numFmtId="0" fontId="3" fillId="8" borderId="7" xfId="0" applyFont="1" applyFill="1" applyBorder="1" applyAlignment="1">
      <alignment horizontal="center" vertical="center" wrapText="1"/>
    </xf>
    <xf numFmtId="0" fontId="3" fillId="15" borderId="7" xfId="0" applyFont="1" applyFill="1" applyBorder="1" applyAlignment="1">
      <alignment horizontal="center" vertical="center" wrapText="1"/>
    </xf>
    <xf numFmtId="3" fontId="97" fillId="19" borderId="28" xfId="0" applyNumberFormat="1" applyFont="1" applyFill="1" applyBorder="1" applyAlignment="1">
      <alignment horizontal="right" wrapText="1"/>
    </xf>
    <xf numFmtId="0" fontId="97" fillId="19" borderId="28" xfId="0" applyFont="1" applyFill="1" applyBorder="1" applyAlignment="1">
      <alignment horizontal="right" wrapText="1"/>
    </xf>
    <xf numFmtId="0" fontId="19" fillId="3" borderId="6" xfId="0" applyFont="1" applyFill="1" applyBorder="1" applyAlignment="1">
      <alignment vertical="center" wrapText="1"/>
    </xf>
    <xf numFmtId="0" fontId="19" fillId="3" borderId="7" xfId="0" applyFont="1" applyFill="1" applyBorder="1" applyAlignment="1">
      <alignment vertical="center" wrapText="1"/>
    </xf>
    <xf numFmtId="0" fontId="19" fillId="3" borderId="6" xfId="0" applyFont="1" applyFill="1" applyBorder="1" applyAlignment="1">
      <alignment horizontal="center" vertical="top" wrapText="1"/>
    </xf>
    <xf numFmtId="0" fontId="171" fillId="8" borderId="6" xfId="0" applyFont="1" applyFill="1" applyBorder="1" applyAlignment="1">
      <alignment horizontal="justify" vertical="center" wrapText="1"/>
    </xf>
    <xf numFmtId="0" fontId="19" fillId="3" borderId="6" xfId="0" applyFont="1" applyFill="1" applyBorder="1" applyAlignment="1">
      <alignment horizontal="center" vertical="center" wrapText="1"/>
    </xf>
    <xf numFmtId="0" fontId="19" fillId="5" borderId="6"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54" fillId="19" borderId="28" xfId="0" applyFont="1" applyFill="1" applyBorder="1" applyAlignment="1">
      <alignment horizontal="left" vertical="center" wrapText="1"/>
    </xf>
    <xf numFmtId="0" fontId="50" fillId="0" borderId="0" xfId="1" applyAlignment="1">
      <alignment vertical="top"/>
    </xf>
    <xf numFmtId="0" fontId="54" fillId="4" borderId="28" xfId="1" applyFont="1" applyFill="1" applyBorder="1" applyAlignment="1">
      <alignment horizontal="justify" vertical="center" wrapText="1"/>
    </xf>
    <xf numFmtId="0" fontId="172" fillId="13" borderId="28" xfId="1" applyFont="1" applyFill="1" applyBorder="1" applyAlignment="1">
      <alignment horizontal="left" vertical="top" wrapText="1"/>
    </xf>
    <xf numFmtId="0" fontId="97" fillId="13" borderId="28" xfId="1" applyFont="1" applyFill="1" applyBorder="1" applyAlignment="1">
      <alignment horizontal="left" vertical="top" wrapText="1"/>
    </xf>
    <xf numFmtId="0" fontId="175" fillId="0" borderId="0" xfId="1" applyFont="1" applyAlignment="1">
      <alignment vertical="center"/>
    </xf>
    <xf numFmtId="0" fontId="50" fillId="0" borderId="0" xfId="1" applyAlignment="1">
      <alignment wrapText="1"/>
    </xf>
    <xf numFmtId="0" fontId="50" fillId="0" borderId="0" xfId="1" applyAlignment="1">
      <alignment vertical="center"/>
    </xf>
    <xf numFmtId="0" fontId="175" fillId="0" borderId="0" xfId="1" applyFont="1"/>
    <xf numFmtId="0" fontId="176" fillId="0" borderId="0" xfId="1" applyFont="1" applyAlignment="1">
      <alignment vertical="center"/>
    </xf>
    <xf numFmtId="0" fontId="177" fillId="0" borderId="0" xfId="1" applyFont="1" applyAlignment="1">
      <alignment vertical="center"/>
    </xf>
    <xf numFmtId="0" fontId="0" fillId="0" borderId="0" xfId="0" applyAlignment="1"/>
    <xf numFmtId="0" fontId="5" fillId="0" borderId="0" xfId="0" applyFont="1" applyFill="1" applyAlignment="1"/>
    <xf numFmtId="170" fontId="0" fillId="0" borderId="0" xfId="0" applyNumberFormat="1" applyAlignment="1"/>
    <xf numFmtId="0" fontId="0" fillId="0" borderId="0" xfId="0" applyFill="1" applyAlignment="1"/>
    <xf numFmtId="170" fontId="1" fillId="2" borderId="7" xfId="0" applyNumberFormat="1"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7" xfId="0" applyFont="1" applyFill="1" applyBorder="1" applyAlignment="1">
      <alignment horizontal="center" vertical="top" wrapText="1"/>
    </xf>
    <xf numFmtId="170" fontId="1" fillId="2" borderId="15" xfId="0" applyNumberFormat="1" applyFont="1" applyFill="1" applyBorder="1" applyAlignment="1">
      <alignment horizontal="left" vertical="top"/>
    </xf>
    <xf numFmtId="170" fontId="25" fillId="2" borderId="6" xfId="0" applyNumberFormat="1" applyFont="1" applyFill="1" applyBorder="1" applyAlignment="1">
      <alignment horizontal="center" vertical="top" wrapText="1"/>
    </xf>
    <xf numFmtId="0" fontId="25" fillId="2" borderId="6" xfId="0" applyFont="1" applyFill="1" applyBorder="1" applyAlignment="1">
      <alignment horizontal="center" vertical="top" wrapText="1"/>
    </xf>
    <xf numFmtId="170" fontId="1" fillId="2" borderId="6" xfId="0" applyNumberFormat="1" applyFont="1" applyFill="1" applyBorder="1" applyAlignment="1">
      <alignment horizontal="center" vertical="top" wrapText="1"/>
    </xf>
    <xf numFmtId="0" fontId="1" fillId="2" borderId="6" xfId="0" applyFont="1" applyFill="1" applyBorder="1" applyAlignment="1">
      <alignment horizontal="left" vertical="top"/>
    </xf>
    <xf numFmtId="0" fontId="0" fillId="0" borderId="0" xfId="0" applyFill="1"/>
    <xf numFmtId="0" fontId="0" fillId="0" borderId="0" xfId="0" applyFont="1" applyFill="1" applyAlignment="1"/>
    <xf numFmtId="0" fontId="5" fillId="0" borderId="0" xfId="0" applyFont="1" applyFill="1" applyBorder="1" applyAlignment="1">
      <alignment horizontal="left" vertical="top"/>
    </xf>
    <xf numFmtId="0" fontId="19" fillId="0" borderId="0" xfId="0" applyFont="1" applyFill="1" applyBorder="1" applyAlignment="1">
      <alignment horizontal="left" vertical="top"/>
    </xf>
    <xf numFmtId="0" fontId="179" fillId="0" borderId="0" xfId="0" applyFont="1" applyFill="1" applyAlignment="1">
      <alignment horizontal="left" vertical="top"/>
    </xf>
    <xf numFmtId="0" fontId="32" fillId="0" borderId="0" xfId="0" applyFont="1" applyAlignment="1"/>
    <xf numFmtId="170" fontId="32" fillId="0" borderId="0" xfId="0" applyNumberFormat="1" applyFont="1" applyAlignment="1"/>
    <xf numFmtId="0" fontId="72" fillId="0" borderId="0" xfId="0" applyFont="1" applyFill="1" applyAlignment="1">
      <alignment horizontal="left" vertical="top"/>
    </xf>
    <xf numFmtId="0" fontId="19" fillId="0" borderId="0" xfId="0" applyFont="1" applyFill="1" applyAlignment="1">
      <alignment horizontal="left" vertical="top"/>
    </xf>
    <xf numFmtId="0" fontId="19" fillId="0" borderId="0" xfId="0" applyFont="1" applyFill="1" applyAlignment="1"/>
    <xf numFmtId="0" fontId="72" fillId="0" borderId="0" xfId="0" applyFont="1" applyFill="1" applyAlignment="1">
      <alignment horizontal="left"/>
    </xf>
    <xf numFmtId="0" fontId="19" fillId="0" borderId="0" xfId="0" applyFont="1" applyFill="1" applyAlignment="1">
      <alignment vertical="center"/>
    </xf>
    <xf numFmtId="0" fontId="1" fillId="0" borderId="0" xfId="0" applyFont="1" applyFill="1" applyAlignment="1"/>
    <xf numFmtId="0" fontId="32" fillId="0" borderId="0" xfId="0" applyFont="1" applyFill="1" applyAlignment="1"/>
    <xf numFmtId="0" fontId="179" fillId="0" borderId="0" xfId="0" applyFont="1" applyAlignment="1"/>
    <xf numFmtId="0" fontId="34" fillId="0" borderId="0" xfId="0" applyFont="1" applyFill="1" applyAlignment="1">
      <alignment horizontal="left" vertical="top"/>
    </xf>
    <xf numFmtId="0" fontId="181" fillId="0" borderId="0" xfId="0" applyFont="1" applyFill="1" applyAlignment="1">
      <alignment horizontal="left" vertical="top"/>
    </xf>
    <xf numFmtId="0" fontId="0" fillId="0" borderId="0" xfId="0" applyFill="1" applyAlignment="1">
      <alignment vertical="center"/>
    </xf>
    <xf numFmtId="0" fontId="0" fillId="0" borderId="1" xfId="0" applyBorder="1" applyAlignment="1"/>
    <xf numFmtId="0" fontId="0" fillId="0" borderId="29" xfId="0" applyFill="1" applyBorder="1"/>
    <xf numFmtId="0" fontId="0" fillId="0" borderId="0" xfId="0" applyAlignment="1">
      <alignment vertical="center"/>
    </xf>
    <xf numFmtId="170" fontId="19" fillId="3" borderId="6" xfId="0" applyNumberFormat="1" applyFont="1" applyFill="1" applyBorder="1" applyAlignment="1">
      <alignment horizontal="left" vertical="center"/>
    </xf>
    <xf numFmtId="0" fontId="0" fillId="0" borderId="0" xfId="0" applyAlignment="1">
      <alignment horizontal="center" vertical="center"/>
    </xf>
    <xf numFmtId="0" fontId="1" fillId="2" borderId="6" xfId="0" applyFont="1" applyFill="1" applyBorder="1" applyAlignment="1">
      <alignment horizontal="center" vertical="center"/>
    </xf>
    <xf numFmtId="170" fontId="19" fillId="3" borderId="6" xfId="0" applyNumberFormat="1" applyFont="1" applyFill="1" applyBorder="1" applyAlignment="1">
      <alignment horizontal="center" vertical="center"/>
    </xf>
    <xf numFmtId="0" fontId="178" fillId="3" borderId="6" xfId="0" applyFont="1" applyFill="1" applyBorder="1" applyAlignment="1">
      <alignment horizontal="center" vertical="center"/>
    </xf>
    <xf numFmtId="2" fontId="9" fillId="3" borderId="6" xfId="0" applyNumberFormat="1" applyFont="1" applyFill="1" applyBorder="1" applyAlignment="1">
      <alignment horizontal="center" vertical="center"/>
    </xf>
    <xf numFmtId="0" fontId="9" fillId="3" borderId="6" xfId="0" applyFont="1" applyFill="1" applyBorder="1" applyAlignment="1">
      <alignment horizontal="center" vertical="center"/>
    </xf>
    <xf numFmtId="0" fontId="178" fillId="0" borderId="0" xfId="0" applyFont="1" applyFill="1" applyBorder="1" applyAlignment="1">
      <alignment horizontal="center" vertical="center"/>
    </xf>
    <xf numFmtId="0" fontId="32" fillId="0" borderId="0" xfId="0" applyFont="1" applyAlignment="1">
      <alignment horizontal="center" vertical="center"/>
    </xf>
    <xf numFmtId="0" fontId="1" fillId="0" borderId="0" xfId="0" applyFont="1" applyAlignment="1">
      <alignment horizontal="center" vertical="center"/>
    </xf>
    <xf numFmtId="0" fontId="143" fillId="0" borderId="0" xfId="0" applyFont="1" applyAlignment="1">
      <alignment horizontal="center" vertical="center"/>
    </xf>
    <xf numFmtId="0" fontId="0" fillId="27" borderId="0" xfId="0" applyFill="1" applyAlignment="1">
      <alignment horizontal="center" vertical="center"/>
    </xf>
    <xf numFmtId="0" fontId="32" fillId="27" borderId="0" xfId="0" applyFont="1" applyFill="1" applyAlignment="1">
      <alignment horizontal="center" vertical="center"/>
    </xf>
    <xf numFmtId="0" fontId="182" fillId="0" borderId="15" xfId="0" applyFont="1" applyFill="1" applyBorder="1" applyAlignment="1">
      <alignment horizontal="center" vertical="center"/>
    </xf>
    <xf numFmtId="1" fontId="19" fillId="3" borderId="6" xfId="0" applyNumberFormat="1" applyFont="1" applyFill="1" applyBorder="1" applyAlignment="1">
      <alignment horizontal="left" vertical="center"/>
    </xf>
    <xf numFmtId="2" fontId="19" fillId="3" borderId="6" xfId="0" applyNumberFormat="1" applyFont="1" applyFill="1" applyBorder="1" applyAlignment="1">
      <alignment horizontal="left" vertical="center"/>
    </xf>
    <xf numFmtId="0" fontId="0" fillId="6" borderId="0" xfId="0" applyFill="1" applyAlignment="1">
      <alignment vertical="center"/>
    </xf>
    <xf numFmtId="171" fontId="19" fillId="3" borderId="6" xfId="0" applyNumberFormat="1" applyFont="1" applyFill="1" applyBorder="1" applyAlignment="1">
      <alignment horizontal="left" vertical="center"/>
    </xf>
    <xf numFmtId="0" fontId="19" fillId="3" borderId="6" xfId="0" applyFont="1" applyFill="1" applyBorder="1" applyAlignment="1">
      <alignment horizontal="left" vertical="center"/>
    </xf>
    <xf numFmtId="170" fontId="19" fillId="3" borderId="6" xfId="3" applyNumberFormat="1" applyFont="1" applyFill="1" applyBorder="1" applyAlignment="1">
      <alignment horizontal="left" vertical="center"/>
    </xf>
    <xf numFmtId="0" fontId="1" fillId="3" borderId="6" xfId="0" applyFont="1" applyFill="1" applyBorder="1" applyAlignment="1">
      <alignment horizontal="left" vertical="center"/>
    </xf>
    <xf numFmtId="170" fontId="0" fillId="0" borderId="0" xfId="0" applyNumberFormat="1" applyAlignment="1">
      <alignment horizontal="right"/>
    </xf>
    <xf numFmtId="170" fontId="25" fillId="2" borderId="6" xfId="0" applyNumberFormat="1" applyFont="1" applyFill="1" applyBorder="1" applyAlignment="1">
      <alignment horizontal="right" vertical="top" wrapText="1"/>
    </xf>
    <xf numFmtId="170" fontId="19" fillId="3" borderId="6" xfId="0" applyNumberFormat="1" applyFont="1" applyFill="1" applyBorder="1" applyAlignment="1">
      <alignment horizontal="right" vertical="center"/>
    </xf>
    <xf numFmtId="49" fontId="19" fillId="3" borderId="6" xfId="0" applyNumberFormat="1" applyFont="1" applyFill="1" applyBorder="1" applyAlignment="1">
      <alignment horizontal="right" vertical="center"/>
    </xf>
    <xf numFmtId="168" fontId="19" fillId="3" borderId="6" xfId="9" applyNumberFormat="1" applyFont="1" applyFill="1" applyBorder="1" applyAlignment="1">
      <alignment horizontal="right" vertical="center"/>
    </xf>
    <xf numFmtId="171" fontId="19" fillId="3" borderId="6" xfId="9" applyNumberFormat="1" applyFont="1" applyFill="1" applyBorder="1" applyAlignment="1">
      <alignment horizontal="right" vertical="center"/>
    </xf>
    <xf numFmtId="170" fontId="19" fillId="3" borderId="6" xfId="9" applyNumberFormat="1" applyFont="1" applyFill="1" applyBorder="1" applyAlignment="1">
      <alignment horizontal="right" vertical="center"/>
    </xf>
    <xf numFmtId="170" fontId="19" fillId="3" borderId="6" xfId="3" applyNumberFormat="1" applyFont="1" applyFill="1" applyBorder="1" applyAlignment="1">
      <alignment horizontal="right" vertical="center"/>
    </xf>
    <xf numFmtId="49" fontId="19" fillId="26" borderId="6" xfId="0" applyNumberFormat="1" applyFont="1" applyFill="1" applyBorder="1" applyAlignment="1">
      <alignment horizontal="right" vertical="center"/>
    </xf>
    <xf numFmtId="2" fontId="19" fillId="3" borderId="6" xfId="3" applyNumberFormat="1" applyFont="1" applyFill="1" applyBorder="1" applyAlignment="1">
      <alignment horizontal="right" vertical="center"/>
    </xf>
    <xf numFmtId="0" fontId="19" fillId="3" borderId="6" xfId="0" applyFont="1" applyFill="1" applyBorder="1" applyAlignment="1">
      <alignment horizontal="right" vertical="center"/>
    </xf>
    <xf numFmtId="0" fontId="1" fillId="3" borderId="6" xfId="0" applyFont="1" applyFill="1" applyBorder="1" applyAlignment="1">
      <alignment horizontal="right" vertical="center"/>
    </xf>
    <xf numFmtId="2" fontId="19" fillId="0" borderId="0" xfId="9" applyNumberFormat="1" applyFont="1" applyFill="1" applyBorder="1" applyAlignment="1">
      <alignment horizontal="right" vertical="top"/>
    </xf>
    <xf numFmtId="170" fontId="32" fillId="0" borderId="0" xfId="0" applyNumberFormat="1" applyFont="1" applyAlignment="1">
      <alignment horizontal="right"/>
    </xf>
    <xf numFmtId="170" fontId="1" fillId="0" borderId="0" xfId="0" applyNumberFormat="1" applyFont="1" applyAlignment="1">
      <alignment horizontal="right"/>
    </xf>
    <xf numFmtId="170" fontId="143" fillId="0" borderId="0" xfId="0" applyNumberFormat="1" applyFont="1" applyAlignment="1">
      <alignment horizontal="right"/>
    </xf>
    <xf numFmtId="170" fontId="179" fillId="0" borderId="0" xfId="0" applyNumberFormat="1" applyFont="1" applyAlignment="1">
      <alignment horizontal="right"/>
    </xf>
    <xf numFmtId="1" fontId="19" fillId="3" borderId="6" xfId="0" applyNumberFormat="1" applyFont="1" applyFill="1" applyBorder="1" applyAlignment="1">
      <alignment horizontal="center" vertical="center"/>
    </xf>
    <xf numFmtId="2" fontId="19" fillId="3" borderId="6" xfId="0" applyNumberFormat="1" applyFont="1" applyFill="1" applyBorder="1" applyAlignment="1">
      <alignment horizontal="center" vertical="center"/>
    </xf>
    <xf numFmtId="49" fontId="19" fillId="3" borderId="6" xfId="0" applyNumberFormat="1" applyFont="1" applyFill="1" applyBorder="1" applyAlignment="1">
      <alignment horizontal="center" vertical="center"/>
    </xf>
    <xf numFmtId="0" fontId="19" fillId="3" borderId="6" xfId="0" applyFont="1" applyFill="1" applyBorder="1" applyAlignment="1">
      <alignment horizontal="center" vertical="center"/>
    </xf>
    <xf numFmtId="1" fontId="19" fillId="3" borderId="6" xfId="3" applyNumberFormat="1" applyFont="1" applyFill="1" applyBorder="1" applyAlignment="1">
      <alignment horizontal="center" vertical="center"/>
    </xf>
    <xf numFmtId="0" fontId="1" fillId="3" borderId="6" xfId="0" applyFont="1" applyFill="1" applyBorder="1" applyAlignment="1">
      <alignment horizontal="center" vertical="center"/>
    </xf>
    <xf numFmtId="0" fontId="19" fillId="0" borderId="0" xfId="0" applyFont="1" applyFill="1" applyBorder="1" applyAlignment="1">
      <alignment horizontal="center" vertical="top"/>
    </xf>
    <xf numFmtId="0" fontId="32" fillId="0" borderId="0" xfId="0" applyFont="1" applyAlignment="1">
      <alignment horizontal="center"/>
    </xf>
    <xf numFmtId="0" fontId="1" fillId="0" borderId="0" xfId="0" applyFont="1" applyAlignment="1">
      <alignment horizontal="center"/>
    </xf>
    <xf numFmtId="0" fontId="143" fillId="0" borderId="0" xfId="0" applyFont="1" applyAlignment="1">
      <alignment horizontal="center"/>
    </xf>
    <xf numFmtId="0" fontId="179" fillId="0" borderId="0" xfId="0" applyFont="1" applyAlignment="1">
      <alignment horizontal="center"/>
    </xf>
    <xf numFmtId="170" fontId="1" fillId="2" borderId="6" xfId="0" applyNumberFormat="1" applyFont="1" applyFill="1" applyBorder="1" applyAlignment="1">
      <alignment horizontal="right" vertical="top"/>
    </xf>
    <xf numFmtId="2" fontId="19" fillId="3" borderId="6" xfId="0" applyNumberFormat="1" applyFont="1" applyFill="1" applyBorder="1" applyAlignment="1">
      <alignment horizontal="right" vertical="center"/>
    </xf>
    <xf numFmtId="170" fontId="1" fillId="3" borderId="6" xfId="0" applyNumberFormat="1" applyFont="1" applyFill="1" applyBorder="1" applyAlignment="1">
      <alignment horizontal="right" vertical="center"/>
    </xf>
    <xf numFmtId="170" fontId="19" fillId="26" borderId="6" xfId="0" applyNumberFormat="1" applyFont="1" applyFill="1" applyBorder="1" applyAlignment="1">
      <alignment horizontal="right" vertical="center"/>
    </xf>
    <xf numFmtId="167" fontId="19" fillId="3" borderId="6" xfId="3" applyNumberFormat="1" applyFont="1" applyFill="1" applyBorder="1" applyAlignment="1">
      <alignment horizontal="right" vertical="center"/>
    </xf>
    <xf numFmtId="170" fontId="19" fillId="0" borderId="0" xfId="9" applyNumberFormat="1" applyFont="1" applyFill="1" applyBorder="1" applyAlignment="1">
      <alignment horizontal="right" vertical="top"/>
    </xf>
    <xf numFmtId="168" fontId="19" fillId="0" borderId="0" xfId="9" applyNumberFormat="1" applyFont="1" applyFill="1" applyBorder="1" applyAlignment="1">
      <alignment horizontal="right" vertical="top"/>
    </xf>
    <xf numFmtId="170" fontId="25" fillId="3" borderId="6" xfId="0" applyNumberFormat="1" applyFont="1" applyFill="1" applyBorder="1" applyAlignment="1">
      <alignment horizontal="right" vertical="center"/>
    </xf>
    <xf numFmtId="0" fontId="32" fillId="0" borderId="0" xfId="0" applyFont="1" applyAlignment="1">
      <alignment horizontal="right"/>
    </xf>
    <xf numFmtId="168" fontId="19" fillId="3" borderId="6" xfId="3" applyNumberFormat="1" applyFont="1" applyFill="1" applyBorder="1" applyAlignment="1">
      <alignment horizontal="right" vertical="center"/>
    </xf>
    <xf numFmtId="0" fontId="1" fillId="2" borderId="6" xfId="0" applyFont="1" applyFill="1" applyBorder="1" applyAlignment="1">
      <alignment horizontal="center" vertical="top"/>
    </xf>
    <xf numFmtId="1" fontId="1" fillId="3" borderId="6" xfId="0" applyNumberFormat="1" applyFont="1" applyFill="1" applyBorder="1" applyAlignment="1">
      <alignment horizontal="center" vertical="center"/>
    </xf>
    <xf numFmtId="171" fontId="19" fillId="3" borderId="6" xfId="0" applyNumberFormat="1" applyFont="1" applyFill="1" applyBorder="1" applyAlignment="1">
      <alignment horizontal="right" vertical="center"/>
    </xf>
    <xf numFmtId="170" fontId="19" fillId="0" borderId="0" xfId="0" applyNumberFormat="1" applyFont="1" applyFill="1" applyBorder="1" applyAlignment="1">
      <alignment horizontal="right" vertical="top"/>
    </xf>
    <xf numFmtId="170" fontId="32" fillId="0" borderId="0" xfId="0" applyNumberFormat="1" applyFont="1" applyAlignment="1">
      <alignment horizontal="center"/>
    </xf>
    <xf numFmtId="0" fontId="59" fillId="17" borderId="39" xfId="0" applyFont="1" applyFill="1" applyBorder="1" applyAlignment="1">
      <alignment horizontal="left" vertical="top" wrapText="1"/>
    </xf>
    <xf numFmtId="0" fontId="0" fillId="0" borderId="29" xfId="0" applyFill="1" applyBorder="1" applyAlignment="1">
      <alignment wrapText="1"/>
    </xf>
    <xf numFmtId="0" fontId="59" fillId="28" borderId="28" xfId="0" applyFont="1" applyFill="1" applyBorder="1" applyAlignment="1">
      <alignment horizontal="left" vertical="top" wrapText="1"/>
    </xf>
    <xf numFmtId="0" fontId="34" fillId="0" borderId="0" xfId="0" applyFont="1" applyAlignment="1">
      <alignment horizontal="left" vertical="top"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67" fillId="0" borderId="30" xfId="0" applyFont="1" applyBorder="1" applyAlignment="1">
      <alignment horizontal="left" vertical="top" wrapText="1"/>
    </xf>
    <xf numFmtId="0" fontId="67" fillId="0" borderId="31" xfId="0" applyFont="1" applyBorder="1" applyAlignment="1">
      <alignment horizontal="left" vertical="top" wrapText="1"/>
    </xf>
    <xf numFmtId="0" fontId="5" fillId="0" borderId="1"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8"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8" xfId="0" applyFont="1" applyBorder="1" applyAlignment="1">
      <alignment horizontal="justify" vertical="center" wrapText="1"/>
    </xf>
    <xf numFmtId="0" fontId="45" fillId="0" borderId="30" xfId="0" applyFont="1" applyFill="1" applyBorder="1" applyAlignment="1">
      <alignment horizontal="left" vertical="top" wrapText="1"/>
    </xf>
    <xf numFmtId="0" fontId="45" fillId="0" borderId="33" xfId="0" applyFont="1" applyFill="1" applyBorder="1" applyAlignment="1">
      <alignment horizontal="left" vertical="top" wrapText="1"/>
    </xf>
    <xf numFmtId="0" fontId="45" fillId="0" borderId="31" xfId="0" applyFont="1" applyFill="1" applyBorder="1" applyAlignment="1">
      <alignment horizontal="left" vertical="top" wrapText="1"/>
    </xf>
    <xf numFmtId="0" fontId="5" fillId="0" borderId="0" xfId="0" applyFont="1" applyAlignment="1">
      <alignment horizontal="left" vertical="top" wrapText="1"/>
    </xf>
    <xf numFmtId="0" fontId="1" fillId="0" borderId="1" xfId="0" applyFont="1" applyBorder="1" applyAlignment="1">
      <alignment horizontal="justify" vertical="center" wrapText="1"/>
    </xf>
    <xf numFmtId="0" fontId="1" fillId="0" borderId="8" xfId="0" applyFont="1" applyBorder="1" applyAlignment="1">
      <alignment horizontal="justify" vertical="center" wrapText="1"/>
    </xf>
    <xf numFmtId="0" fontId="57" fillId="0" borderId="30" xfId="0" applyFont="1" applyBorder="1" applyAlignment="1">
      <alignment horizontal="left" vertical="top" wrapText="1"/>
    </xf>
    <xf numFmtId="0" fontId="57" fillId="0" borderId="31" xfId="0" applyFont="1" applyBorder="1" applyAlignment="1">
      <alignment horizontal="left" vertical="top"/>
    </xf>
    <xf numFmtId="0" fontId="24" fillId="0" borderId="0" xfId="0" applyFont="1" applyBorder="1" applyAlignment="1">
      <alignment horizontal="left" wrapText="1"/>
    </xf>
    <xf numFmtId="0" fontId="32" fillId="0" borderId="0" xfId="0" applyFont="1" applyAlignment="1">
      <alignment horizontal="left" vertical="top" wrapText="1"/>
    </xf>
    <xf numFmtId="0" fontId="19" fillId="3" borderId="65" xfId="0" applyFont="1" applyFill="1" applyBorder="1" applyAlignment="1">
      <alignment horizontal="left" vertical="center" wrapText="1"/>
    </xf>
    <xf numFmtId="0" fontId="19" fillId="3" borderId="66" xfId="0" applyFont="1" applyFill="1" applyBorder="1" applyAlignment="1">
      <alignment horizontal="left" vertical="center" wrapText="1"/>
    </xf>
    <xf numFmtId="0" fontId="1" fillId="4" borderId="65" xfId="0" applyFont="1" applyFill="1" applyBorder="1" applyAlignment="1">
      <alignment horizontal="center" vertical="center" wrapText="1"/>
    </xf>
    <xf numFmtId="0" fontId="1" fillId="4" borderId="66" xfId="0" applyFont="1" applyFill="1" applyBorder="1" applyAlignment="1">
      <alignment horizontal="center" vertical="center" wrapText="1"/>
    </xf>
    <xf numFmtId="0" fontId="1" fillId="0" borderId="65" xfId="0" applyFont="1" applyBorder="1" applyAlignment="1">
      <alignment horizontal="center" vertical="center" wrapText="1"/>
    </xf>
    <xf numFmtId="0" fontId="1" fillId="0" borderId="66" xfId="0" applyFont="1" applyBorder="1" applyAlignment="1">
      <alignment horizontal="center" vertical="center" wrapText="1"/>
    </xf>
    <xf numFmtId="0" fontId="1" fillId="0" borderId="65" xfId="0" applyFont="1" applyBorder="1" applyAlignment="1">
      <alignment horizontal="left" vertical="center" wrapText="1"/>
    </xf>
    <xf numFmtId="0" fontId="1" fillId="0" borderId="66" xfId="0" applyFont="1" applyBorder="1" applyAlignment="1">
      <alignment horizontal="left" vertical="center" wrapText="1"/>
    </xf>
    <xf numFmtId="0" fontId="19" fillId="3" borderId="67" xfId="0" applyFont="1" applyFill="1" applyBorder="1" applyAlignment="1">
      <alignment horizontal="center" vertical="center" wrapText="1"/>
    </xf>
    <xf numFmtId="0" fontId="19" fillId="3" borderId="6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33" fillId="0" borderId="0" xfId="0" applyFont="1" applyAlignment="1">
      <alignment horizontal="left" vertical="top" wrapText="1"/>
    </xf>
    <xf numFmtId="0" fontId="1" fillId="16" borderId="1" xfId="0" applyFont="1" applyFill="1" applyBorder="1" applyAlignment="1">
      <alignment horizontal="justify" vertical="center" wrapText="1"/>
    </xf>
    <xf numFmtId="0" fontId="1" fillId="16" borderId="8" xfId="0" applyFont="1" applyFill="1" applyBorder="1" applyAlignment="1">
      <alignment horizontal="justify" vertical="center" wrapText="1"/>
    </xf>
    <xf numFmtId="0" fontId="1" fillId="4" borderId="1"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5" borderId="1" xfId="0" applyFont="1" applyFill="1" applyBorder="1" applyAlignment="1">
      <alignment horizontal="justify" vertical="center" wrapText="1"/>
    </xf>
    <xf numFmtId="0" fontId="1" fillId="5" borderId="8" xfId="0" applyFont="1" applyFill="1" applyBorder="1" applyAlignment="1">
      <alignment horizontal="justify" vertical="center" wrapText="1"/>
    </xf>
    <xf numFmtId="0" fontId="11" fillId="2" borderId="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57" fillId="0" borderId="31" xfId="0" applyFont="1" applyBorder="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3" fillId="0" borderId="8" xfId="0" applyFont="1" applyBorder="1" applyAlignment="1">
      <alignment horizontal="left" vertical="top" wrapText="1"/>
    </xf>
    <xf numFmtId="0" fontId="3" fillId="14" borderId="12" xfId="0" applyFont="1" applyFill="1" applyBorder="1" applyAlignment="1">
      <alignment horizontal="left" vertical="top" wrapText="1"/>
    </xf>
    <xf numFmtId="0" fontId="3" fillId="14" borderId="13" xfId="0" applyFont="1" applyFill="1" applyBorder="1" applyAlignment="1">
      <alignment horizontal="left" vertical="top" wrapText="1"/>
    </xf>
    <xf numFmtId="0" fontId="3" fillId="14" borderId="32" xfId="0" applyFont="1" applyFill="1" applyBorder="1" applyAlignment="1">
      <alignment horizontal="left" vertical="top" wrapText="1"/>
    </xf>
    <xf numFmtId="0" fontId="1" fillId="0" borderId="1" xfId="0" applyFont="1" applyBorder="1" applyAlignment="1">
      <alignment horizontal="left" vertical="top" wrapText="1"/>
    </xf>
    <xf numFmtId="0" fontId="1" fillId="0" borderId="4" xfId="0" applyFont="1" applyBorder="1" applyAlignment="1">
      <alignment horizontal="left" vertical="top" wrapText="1"/>
    </xf>
    <xf numFmtId="0" fontId="1" fillId="0" borderId="8" xfId="0" applyFont="1" applyBorder="1" applyAlignment="1">
      <alignment horizontal="left" vertical="top" wrapText="1"/>
    </xf>
    <xf numFmtId="0" fontId="3" fillId="0" borderId="12" xfId="0" applyFont="1" applyBorder="1" applyAlignment="1">
      <alignment horizontal="lef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4" xfId="0" applyFont="1" applyFill="1" applyBorder="1" applyAlignment="1">
      <alignment horizontal="left" vertical="top" wrapText="1"/>
    </xf>
    <xf numFmtId="0" fontId="5" fillId="0" borderId="11" xfId="0" applyFont="1" applyBorder="1" applyAlignment="1">
      <alignment horizontal="justify" vertical="center"/>
    </xf>
    <xf numFmtId="0" fontId="1" fillId="2" borderId="1"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12"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8" xfId="0" applyFont="1" applyFill="1" applyBorder="1" applyAlignment="1">
      <alignment horizontal="left" vertical="top" wrapText="1"/>
    </xf>
    <xf numFmtId="0" fontId="95" fillId="3" borderId="29" xfId="0" applyFont="1" applyFill="1" applyBorder="1" applyAlignment="1">
      <alignment horizontal="left" vertical="top" wrapText="1"/>
    </xf>
    <xf numFmtId="0" fontId="95" fillId="3" borderId="34" xfId="0" applyFont="1" applyFill="1" applyBorder="1" applyAlignment="1">
      <alignment horizontal="left" vertical="top" wrapText="1"/>
    </xf>
    <xf numFmtId="0" fontId="95" fillId="3" borderId="49" xfId="0" applyFont="1" applyFill="1" applyBorder="1" applyAlignment="1">
      <alignment horizontal="left" vertical="top" wrapText="1"/>
    </xf>
    <xf numFmtId="0" fontId="53" fillId="12" borderId="0" xfId="0" applyFont="1" applyFill="1" applyAlignment="1">
      <alignment horizontal="center" vertical="center" wrapText="1"/>
    </xf>
    <xf numFmtId="0" fontId="53" fillId="12" borderId="44" xfId="0" applyFont="1" applyFill="1" applyBorder="1" applyAlignment="1">
      <alignment horizontal="center" vertical="center" wrapText="1"/>
    </xf>
    <xf numFmtId="0" fontId="100" fillId="0" borderId="0" xfId="0" applyFont="1" applyAlignment="1">
      <alignment horizontal="left" vertical="center" wrapText="1"/>
    </xf>
    <xf numFmtId="0" fontId="53" fillId="12" borderId="0" xfId="0" applyFont="1" applyFill="1" applyAlignment="1">
      <alignment horizontal="center" vertical="center"/>
    </xf>
    <xf numFmtId="0" fontId="53" fillId="12" borderId="44" xfId="0" applyFont="1" applyFill="1" applyBorder="1" applyAlignment="1">
      <alignment horizontal="center" vertical="center"/>
    </xf>
    <xf numFmtId="0" fontId="53" fillId="12" borderId="0" xfId="0" applyFont="1" applyFill="1" applyAlignment="1">
      <alignment horizontal="center"/>
    </xf>
    <xf numFmtId="0" fontId="105" fillId="3" borderId="34" xfId="0" applyFont="1" applyFill="1" applyBorder="1" applyAlignment="1">
      <alignment horizontal="left" vertical="top" wrapText="1"/>
    </xf>
    <xf numFmtId="0" fontId="105" fillId="3" borderId="35" xfId="0" applyFont="1" applyFill="1" applyBorder="1" applyAlignment="1">
      <alignment horizontal="left" vertical="top" wrapText="1"/>
    </xf>
    <xf numFmtId="0" fontId="98" fillId="0" borderId="0" xfId="0" applyFont="1" applyAlignment="1">
      <alignment horizontal="left" vertical="top" wrapText="1"/>
    </xf>
    <xf numFmtId="0" fontId="101" fillId="12" borderId="0" xfId="0" applyFont="1" applyFill="1" applyAlignment="1">
      <alignment horizontal="left" vertical="center" wrapText="1"/>
    </xf>
    <xf numFmtId="0" fontId="95" fillId="19" borderId="28" xfId="0" applyFont="1" applyFill="1" applyBorder="1" applyAlignment="1">
      <alignment horizontal="left" vertical="top" wrapText="1"/>
    </xf>
    <xf numFmtId="0" fontId="95" fillId="19" borderId="29" xfId="0" applyFont="1" applyFill="1" applyBorder="1" applyAlignment="1">
      <alignment horizontal="left" vertical="top" wrapText="1"/>
    </xf>
    <xf numFmtId="0" fontId="95" fillId="19" borderId="34" xfId="0" applyFont="1" applyFill="1" applyBorder="1" applyAlignment="1">
      <alignment horizontal="left" vertical="top" wrapText="1"/>
    </xf>
    <xf numFmtId="0" fontId="95" fillId="19" borderId="35" xfId="0" applyFont="1" applyFill="1" applyBorder="1" applyAlignment="1">
      <alignment horizontal="left" vertical="top" wrapText="1"/>
    </xf>
    <xf numFmtId="0" fontId="109" fillId="12" borderId="0" xfId="0" applyFont="1" applyFill="1" applyAlignment="1">
      <alignment horizontal="center" vertical="center"/>
    </xf>
    <xf numFmtId="0" fontId="109" fillId="12" borderId="44" xfId="0" applyFont="1" applyFill="1" applyBorder="1" applyAlignment="1">
      <alignment horizontal="center" vertical="center"/>
    </xf>
    <xf numFmtId="0" fontId="110" fillId="12" borderId="0" xfId="0" applyFont="1" applyFill="1" applyAlignment="1">
      <alignment horizontal="center" vertical="center" wrapText="1"/>
    </xf>
    <xf numFmtId="0" fontId="53" fillId="12" borderId="50" xfId="0" applyFont="1" applyFill="1" applyBorder="1" applyAlignment="1">
      <alignment horizontal="center"/>
    </xf>
    <xf numFmtId="0" fontId="53" fillId="12" borderId="51" xfId="0" applyFont="1" applyFill="1" applyBorder="1" applyAlignment="1">
      <alignment horizontal="center"/>
    </xf>
    <xf numFmtId="0" fontId="116" fillId="2" borderId="0" xfId="0" applyFont="1" applyFill="1" applyAlignment="1">
      <alignment horizontal="left" vertical="center"/>
    </xf>
    <xf numFmtId="0" fontId="95" fillId="0" borderId="0" xfId="0" quotePrefix="1" applyFont="1" applyAlignment="1">
      <alignment horizontal="left" vertical="center"/>
    </xf>
    <xf numFmtId="0" fontId="101" fillId="12" borderId="0" xfId="0" applyFont="1" applyFill="1" applyAlignment="1">
      <alignment horizontal="left" vertical="center"/>
    </xf>
    <xf numFmtId="0" fontId="53" fillId="12" borderId="52" xfId="0" applyFont="1" applyFill="1" applyBorder="1" applyAlignment="1">
      <alignment horizontal="center" vertical="center" wrapText="1"/>
    </xf>
    <xf numFmtId="0" fontId="0" fillId="0" borderId="1" xfId="0" applyBorder="1" applyAlignment="1">
      <alignment horizontal="left" vertical="center" wrapText="1" indent="2"/>
    </xf>
    <xf numFmtId="0" fontId="0" fillId="0" borderId="4" xfId="0" applyBorder="1" applyAlignment="1">
      <alignment horizontal="left" vertical="center" wrapText="1" indent="2"/>
    </xf>
    <xf numFmtId="0" fontId="0" fillId="0" borderId="8" xfId="0" applyBorder="1" applyAlignment="1">
      <alignment horizontal="left" vertical="center" wrapText="1" indent="2"/>
    </xf>
    <xf numFmtId="0" fontId="0" fillId="2" borderId="1" xfId="0" applyFill="1" applyBorder="1" applyAlignment="1">
      <alignment horizontal="left" vertical="center" wrapText="1" indent="2"/>
    </xf>
    <xf numFmtId="0" fontId="0" fillId="2" borderId="4" xfId="0" applyFill="1" applyBorder="1" applyAlignment="1">
      <alignment horizontal="left" vertical="center" wrapText="1" indent="2"/>
    </xf>
    <xf numFmtId="0" fontId="0" fillId="2" borderId="8" xfId="0" applyFill="1" applyBorder="1" applyAlignment="1">
      <alignment horizontal="left" vertical="center" wrapText="1" indent="2"/>
    </xf>
    <xf numFmtId="0" fontId="1" fillId="8" borderId="12" xfId="0" applyFont="1" applyFill="1" applyBorder="1" applyAlignment="1">
      <alignment horizontal="justify" vertical="center" wrapText="1"/>
    </xf>
    <xf numFmtId="0" fontId="1" fillId="8" borderId="13" xfId="0" applyFont="1" applyFill="1" applyBorder="1" applyAlignment="1">
      <alignment horizontal="justify" vertical="center" wrapText="1"/>
    </xf>
    <xf numFmtId="0" fontId="1" fillId="8" borderId="14" xfId="0" applyFont="1" applyFill="1" applyBorder="1" applyAlignment="1">
      <alignment horizontal="justify" vertical="center" wrapText="1"/>
    </xf>
    <xf numFmtId="0" fontId="0" fillId="0" borderId="1" xfId="0" applyBorder="1" applyAlignment="1">
      <alignment horizontal="left" vertical="center" wrapText="1"/>
    </xf>
    <xf numFmtId="0" fontId="0" fillId="0" borderId="4" xfId="0" applyBorder="1" applyAlignment="1">
      <alignment horizontal="left" vertical="center" wrapText="1"/>
    </xf>
    <xf numFmtId="0" fontId="0" fillId="0" borderId="8" xfId="0" applyBorder="1" applyAlignment="1">
      <alignment horizontal="left" vertical="center" wrapText="1"/>
    </xf>
    <xf numFmtId="166" fontId="97" fillId="3" borderId="28" xfId="3" applyNumberFormat="1" applyFont="1" applyFill="1" applyBorder="1" applyAlignment="1">
      <alignment horizontal="right" wrapText="1"/>
    </xf>
    <xf numFmtId="0" fontId="105" fillId="3" borderId="28" xfId="0" applyFont="1" applyFill="1" applyBorder="1" applyAlignment="1">
      <alignment horizontal="right" wrapText="1"/>
    </xf>
    <xf numFmtId="0" fontId="125" fillId="0" borderId="0" xfId="0" applyFont="1" applyAlignment="1">
      <alignment horizontal="left" vertical="top" wrapText="1"/>
    </xf>
    <xf numFmtId="0" fontId="126" fillId="0" borderId="0" xfId="0" applyFont="1" applyAlignment="1">
      <alignment horizontal="left" vertical="top" wrapText="1"/>
    </xf>
    <xf numFmtId="49" fontId="91" fillId="12" borderId="0" xfId="2" applyNumberFormat="1" applyFont="1" applyFill="1" applyAlignment="1">
      <alignment horizontal="left" vertical="center" wrapText="1"/>
    </xf>
    <xf numFmtId="49" fontId="52" fillId="12" borderId="0" xfId="2" applyNumberFormat="1" applyFont="1" applyFill="1" applyAlignment="1">
      <alignment horizontal="center" vertical="center"/>
    </xf>
    <xf numFmtId="0" fontId="54" fillId="3" borderId="28" xfId="0" applyFont="1" applyFill="1" applyBorder="1" applyAlignment="1">
      <alignment horizontal="center" vertical="top" wrapText="1"/>
    </xf>
    <xf numFmtId="0" fontId="97" fillId="3" borderId="28" xfId="0" applyFont="1" applyFill="1" applyBorder="1" applyAlignment="1">
      <alignment horizontal="left" vertical="top" wrapText="1"/>
    </xf>
    <xf numFmtId="3" fontId="97" fillId="3" borderId="28" xfId="0" applyNumberFormat="1" applyFont="1" applyFill="1" applyBorder="1" applyAlignment="1">
      <alignment horizontal="right" wrapText="1"/>
    </xf>
    <xf numFmtId="49" fontId="53" fillId="12" borderId="54" xfId="2" applyNumberFormat="1" applyFont="1" applyFill="1" applyBorder="1" applyAlignment="1">
      <alignment horizontal="center" vertical="center" wrapText="1"/>
    </xf>
    <xf numFmtId="49" fontId="53" fillId="12" borderId="0" xfId="2" applyNumberFormat="1" applyFont="1" applyFill="1" applyAlignment="1">
      <alignment horizontal="center" vertical="center" wrapText="1"/>
    </xf>
    <xf numFmtId="49" fontId="53" fillId="12" borderId="52" xfId="2" applyNumberFormat="1" applyFont="1" applyFill="1" applyBorder="1" applyAlignment="1">
      <alignment horizontal="center" vertical="center" wrapText="1"/>
    </xf>
    <xf numFmtId="0" fontId="100" fillId="0" borderId="0" xfId="5" applyFont="1" applyAlignment="1">
      <alignment horizontal="left" vertical="top" wrapText="1"/>
    </xf>
    <xf numFmtId="0" fontId="105" fillId="3" borderId="29" xfId="0" applyFont="1" applyFill="1" applyBorder="1" applyAlignment="1">
      <alignment horizontal="right" wrapText="1"/>
    </xf>
    <xf numFmtId="0" fontId="105" fillId="3" borderId="34" xfId="0" applyFont="1" applyFill="1" applyBorder="1" applyAlignment="1">
      <alignment horizontal="right" wrapText="1"/>
    </xf>
    <xf numFmtId="0" fontId="105" fillId="3" borderId="35" xfId="0" applyFont="1" applyFill="1" applyBorder="1" applyAlignment="1">
      <alignment horizontal="right" wrapText="1"/>
    </xf>
    <xf numFmtId="49" fontId="101" fillId="12" borderId="0" xfId="2" applyNumberFormat="1" applyFont="1" applyFill="1" applyAlignment="1">
      <alignment horizontal="left" vertical="center" wrapText="1"/>
    </xf>
    <xf numFmtId="0" fontId="54" fillId="0" borderId="28" xfId="0" applyFont="1" applyBorder="1" applyAlignment="1">
      <alignment horizontal="left" vertical="center" wrapText="1"/>
    </xf>
    <xf numFmtId="0" fontId="54" fillId="13" borderId="28" xfId="0" applyFont="1" applyFill="1" applyBorder="1" applyAlignment="1">
      <alignment horizontal="left" vertical="center" wrapText="1"/>
    </xf>
    <xf numFmtId="0" fontId="54" fillId="4" borderId="55" xfId="0" applyFont="1" applyFill="1" applyBorder="1" applyAlignment="1">
      <alignment horizontal="center" vertical="center" wrapText="1"/>
    </xf>
    <xf numFmtId="0" fontId="54" fillId="4" borderId="44" xfId="0" applyFont="1" applyFill="1" applyBorder="1" applyAlignment="1">
      <alignment horizontal="center" vertical="center" wrapText="1"/>
    </xf>
    <xf numFmtId="0" fontId="54" fillId="4" borderId="53" xfId="0" applyFont="1" applyFill="1" applyBorder="1" applyAlignment="1">
      <alignment horizontal="center" vertical="center" wrapText="1"/>
    </xf>
    <xf numFmtId="0" fontId="125" fillId="0" borderId="0" xfId="0" applyFont="1" applyAlignment="1">
      <alignment horizontal="left" vertical="center" wrapText="1"/>
    </xf>
    <xf numFmtId="0" fontId="126" fillId="0" borderId="0" xfId="0" applyFont="1" applyAlignment="1">
      <alignment horizontal="left" wrapText="1"/>
    </xf>
    <xf numFmtId="49" fontId="91" fillId="12" borderId="0" xfId="2" applyNumberFormat="1" applyFont="1" applyFill="1" applyAlignment="1">
      <alignment horizontal="left" vertical="top" wrapText="1"/>
    </xf>
    <xf numFmtId="49" fontId="101" fillId="12" borderId="0" xfId="2" applyNumberFormat="1" applyFont="1" applyFill="1" applyAlignment="1">
      <alignment horizontal="center" vertical="center" wrapText="1"/>
    </xf>
    <xf numFmtId="49" fontId="101" fillId="12" borderId="56" xfId="2" applyNumberFormat="1" applyFont="1" applyFill="1" applyBorder="1" applyAlignment="1">
      <alignment horizontal="center" vertical="center" wrapText="1"/>
    </xf>
    <xf numFmtId="49" fontId="101" fillId="12" borderId="50" xfId="2" applyNumberFormat="1" applyFont="1" applyFill="1" applyBorder="1" applyAlignment="1">
      <alignment horizontal="center" vertical="center" wrapText="1"/>
    </xf>
    <xf numFmtId="49" fontId="101" fillId="12" borderId="52" xfId="2" applyNumberFormat="1" applyFont="1" applyFill="1" applyBorder="1" applyAlignment="1">
      <alignment horizontal="left" vertical="center" wrapText="1"/>
    </xf>
    <xf numFmtId="49" fontId="101" fillId="12" borderId="57" xfId="2" applyNumberFormat="1" applyFont="1" applyFill="1" applyBorder="1" applyAlignment="1">
      <alignment horizontal="left" vertical="center" wrapText="1"/>
    </xf>
    <xf numFmtId="49" fontId="101" fillId="12" borderId="54" xfId="2" applyNumberFormat="1" applyFont="1" applyFill="1" applyBorder="1" applyAlignment="1">
      <alignment horizontal="center" vertical="center" wrapText="1"/>
    </xf>
    <xf numFmtId="49" fontId="101" fillId="12" borderId="58" xfId="2" applyNumberFormat="1" applyFont="1" applyFill="1" applyBorder="1" applyAlignment="1">
      <alignment horizontal="center" vertical="center" wrapText="1"/>
    </xf>
    <xf numFmtId="49" fontId="101" fillId="12" borderId="44" xfId="2" applyNumberFormat="1" applyFont="1" applyFill="1" applyBorder="1" applyAlignment="1">
      <alignment horizontal="center" vertical="center" wrapText="1"/>
    </xf>
    <xf numFmtId="49" fontId="101" fillId="12" borderId="52" xfId="2" applyNumberFormat="1" applyFont="1" applyFill="1" applyBorder="1" applyAlignment="1">
      <alignment horizontal="center" vertical="center" wrapText="1"/>
    </xf>
    <xf numFmtId="49" fontId="101" fillId="12" borderId="57" xfId="2" applyNumberFormat="1" applyFont="1" applyFill="1" applyBorder="1" applyAlignment="1">
      <alignment horizontal="center" vertical="center" wrapText="1"/>
    </xf>
    <xf numFmtId="0" fontId="126" fillId="0" borderId="0" xfId="0" applyFont="1" applyAlignment="1">
      <alignment horizontal="left" vertical="center" wrapText="1"/>
    </xf>
    <xf numFmtId="49" fontId="52" fillId="12" borderId="0" xfId="2" applyNumberFormat="1" applyFont="1" applyFill="1" applyAlignment="1">
      <alignment horizontal="center" vertical="top" wrapText="1"/>
    </xf>
    <xf numFmtId="49" fontId="52" fillId="12" borderId="44" xfId="2" applyNumberFormat="1" applyFont="1" applyFill="1" applyBorder="1" applyAlignment="1">
      <alignment horizontal="center" vertical="top" wrapText="1"/>
    </xf>
    <xf numFmtId="49" fontId="52" fillId="12" borderId="59" xfId="2" applyNumberFormat="1" applyFont="1" applyFill="1" applyBorder="1" applyAlignment="1">
      <alignment horizontal="center" vertical="center" wrapText="1"/>
    </xf>
    <xf numFmtId="49" fontId="52" fillId="12" borderId="60" xfId="2" applyNumberFormat="1" applyFont="1" applyFill="1" applyBorder="1" applyAlignment="1">
      <alignment horizontal="center" vertical="center" wrapText="1"/>
    </xf>
    <xf numFmtId="0" fontId="132" fillId="13" borderId="28" xfId="0" applyFont="1" applyFill="1" applyBorder="1" applyAlignment="1">
      <alignment horizontal="center" wrapText="1"/>
    </xf>
    <xf numFmtId="0" fontId="54" fillId="13" borderId="28" xfId="0" applyFont="1" applyFill="1" applyBorder="1" applyAlignment="1">
      <alignment horizontal="left" vertical="top" wrapText="1"/>
    </xf>
    <xf numFmtId="0" fontId="54" fillId="2" borderId="28" xfId="0" applyFont="1" applyFill="1" applyBorder="1" applyAlignment="1">
      <alignment horizontal="left" vertical="top" wrapText="1"/>
    </xf>
    <xf numFmtId="0" fontId="54" fillId="20" borderId="28" xfId="0" applyFont="1" applyFill="1" applyBorder="1" applyAlignment="1">
      <alignment horizontal="center" vertical="top" wrapText="1"/>
    </xf>
    <xf numFmtId="0" fontId="98" fillId="0" borderId="0" xfId="0" applyFont="1" applyAlignment="1">
      <alignment horizontal="left" vertical="top"/>
    </xf>
    <xf numFmtId="0" fontId="131" fillId="3" borderId="28" xfId="0" applyFont="1" applyFill="1" applyBorder="1" applyAlignment="1">
      <alignment horizontal="left" vertical="top" wrapText="1"/>
    </xf>
    <xf numFmtId="0" fontId="100" fillId="0" borderId="0" xfId="6" applyFont="1" applyAlignment="1">
      <alignment horizontal="left" vertical="top" wrapText="1"/>
    </xf>
    <xf numFmtId="0" fontId="131" fillId="3" borderId="61" xfId="0" applyFont="1" applyFill="1" applyBorder="1" applyAlignment="1">
      <alignment horizontal="left" vertical="top" wrapText="1"/>
    </xf>
    <xf numFmtId="0" fontId="131" fillId="3" borderId="62" xfId="0" applyFont="1" applyFill="1" applyBorder="1" applyAlignment="1">
      <alignment horizontal="left" vertical="top" wrapText="1"/>
    </xf>
    <xf numFmtId="0" fontId="16" fillId="2" borderId="1"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1" fillId="5" borderId="12" xfId="0" applyFont="1" applyFill="1" applyBorder="1" applyAlignment="1">
      <alignment horizontal="justify" vertical="center" wrapText="1"/>
    </xf>
    <xf numFmtId="0" fontId="11" fillId="5" borderId="13" xfId="0" applyFont="1" applyFill="1" applyBorder="1" applyAlignment="1">
      <alignment horizontal="justify" vertical="center" wrapText="1"/>
    </xf>
    <xf numFmtId="0" fontId="11" fillId="5" borderId="14" xfId="0" applyFont="1" applyFill="1" applyBorder="1" applyAlignment="1">
      <alignment horizontal="justify"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3" borderId="1" xfId="0" quotePrefix="1"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5" borderId="1"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49" fillId="6" borderId="1" xfId="0" applyFont="1" applyFill="1" applyBorder="1" applyAlignment="1">
      <alignment horizontal="right" vertical="center" wrapText="1"/>
    </xf>
    <xf numFmtId="0" fontId="49" fillId="6" borderId="4" xfId="0" applyFont="1" applyFill="1" applyBorder="1" applyAlignment="1">
      <alignment horizontal="right" vertical="center" wrapText="1"/>
    </xf>
    <xf numFmtId="0" fontId="49" fillId="6" borderId="8" xfId="0" applyFont="1" applyFill="1" applyBorder="1" applyAlignment="1">
      <alignment horizontal="right" vertical="center" wrapText="1"/>
    </xf>
    <xf numFmtId="0" fontId="3"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4" xfId="0" applyFont="1" applyBorder="1" applyAlignment="1">
      <alignment horizontal="center" vertical="center" wrapText="1"/>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9" xfId="0" applyFont="1" applyBorder="1" applyAlignment="1">
      <alignment horizontal="center" vertical="center" wrapText="1"/>
    </xf>
    <xf numFmtId="0" fontId="1" fillId="0" borderId="2" xfId="0" applyFont="1" applyBorder="1" applyAlignment="1">
      <alignment horizontal="justify" vertical="center" wrapText="1"/>
    </xf>
    <xf numFmtId="0" fontId="1" fillId="0" borderId="3" xfId="0" applyFont="1" applyBorder="1" applyAlignment="1">
      <alignment horizontal="justify" vertical="center" wrapText="1"/>
    </xf>
    <xf numFmtId="0" fontId="3" fillId="3" borderId="12" xfId="0" applyFont="1" applyFill="1" applyBorder="1" applyAlignment="1">
      <alignment horizontal="left" vertical="top" wrapText="1"/>
    </xf>
    <xf numFmtId="0" fontId="3" fillId="3" borderId="13" xfId="0" applyFont="1" applyFill="1" applyBorder="1" applyAlignment="1">
      <alignment horizontal="left" vertical="top" wrapText="1"/>
    </xf>
    <xf numFmtId="0" fontId="3" fillId="3" borderId="14" xfId="0" applyFont="1" applyFill="1" applyBorder="1" applyAlignment="1">
      <alignment horizontal="left" vertical="top" wrapText="1"/>
    </xf>
    <xf numFmtId="0" fontId="1" fillId="0" borderId="9" xfId="0" applyFont="1" applyBorder="1" applyAlignment="1">
      <alignment horizontal="justify" vertical="center" wrapText="1"/>
    </xf>
    <xf numFmtId="0" fontId="1" fillId="0" borderId="11" xfId="0" applyFont="1" applyBorder="1" applyAlignment="1">
      <alignment horizontal="justify" vertical="center" wrapText="1"/>
    </xf>
    <xf numFmtId="0" fontId="1" fillId="2" borderId="1" xfId="0" applyFont="1" applyFill="1" applyBorder="1" applyAlignment="1">
      <alignment horizontal="justify" vertical="center" wrapText="1"/>
    </xf>
    <xf numFmtId="0" fontId="1" fillId="2" borderId="8" xfId="0" applyFont="1" applyFill="1" applyBorder="1" applyAlignment="1">
      <alignment horizontal="justify" vertical="center" wrapText="1"/>
    </xf>
    <xf numFmtId="0" fontId="3" fillId="2" borderId="1" xfId="0" applyFont="1" applyFill="1" applyBorder="1" applyAlignment="1">
      <alignment horizontal="justify" vertical="center" wrapText="1"/>
    </xf>
    <xf numFmtId="0" fontId="3" fillId="2" borderId="8" xfId="0" applyFont="1" applyFill="1" applyBorder="1" applyAlignment="1">
      <alignment horizontal="justify" vertical="center" wrapText="1"/>
    </xf>
    <xf numFmtId="0" fontId="1" fillId="0" borderId="12" xfId="0" applyFont="1" applyBorder="1" applyAlignment="1">
      <alignment horizontal="justify" vertical="center" wrapText="1"/>
    </xf>
    <xf numFmtId="0" fontId="1" fillId="0" borderId="14" xfId="0" applyFont="1" applyBorder="1" applyAlignment="1">
      <alignment horizontal="justify" vertical="center" wrapText="1"/>
    </xf>
    <xf numFmtId="0" fontId="1" fillId="2" borderId="12" xfId="0" applyFont="1" applyFill="1" applyBorder="1" applyAlignment="1">
      <alignment horizontal="justify" vertical="center" wrapText="1"/>
    </xf>
    <xf numFmtId="0" fontId="1" fillId="2" borderId="13" xfId="0" applyFont="1" applyFill="1" applyBorder="1" applyAlignment="1">
      <alignment horizontal="justify" vertical="center" wrapText="1"/>
    </xf>
    <xf numFmtId="0" fontId="1" fillId="2" borderId="14" xfId="0" applyFont="1" applyFill="1" applyBorder="1" applyAlignment="1">
      <alignment horizontal="justify" vertical="center" wrapText="1"/>
    </xf>
    <xf numFmtId="0" fontId="11" fillId="8" borderId="18" xfId="0" applyFont="1" applyFill="1" applyBorder="1" applyAlignment="1">
      <alignment horizontal="left" vertical="center" wrapText="1"/>
    </xf>
    <xf numFmtId="0" fontId="11" fillId="8" borderId="13" xfId="0" applyFont="1" applyFill="1" applyBorder="1" applyAlignment="1">
      <alignment horizontal="left" vertical="center" wrapText="1"/>
    </xf>
    <xf numFmtId="0" fontId="11" fillId="8" borderId="19" xfId="0" applyFont="1" applyFill="1" applyBorder="1" applyAlignment="1">
      <alignment horizontal="left" vertical="center" wrapText="1"/>
    </xf>
    <xf numFmtId="0" fontId="11" fillId="8" borderId="12" xfId="0" applyFont="1" applyFill="1" applyBorder="1" applyAlignment="1">
      <alignment horizontal="justify" vertical="center" wrapText="1"/>
    </xf>
    <xf numFmtId="0" fontId="11" fillId="8" borderId="13" xfId="0" applyFont="1" applyFill="1" applyBorder="1" applyAlignment="1">
      <alignment horizontal="justify" vertical="center" wrapText="1"/>
    </xf>
    <xf numFmtId="0" fontId="11" fillId="8" borderId="14" xfId="0" applyFont="1" applyFill="1" applyBorder="1" applyAlignment="1">
      <alignment horizontal="justify" vertical="center" wrapText="1"/>
    </xf>
    <xf numFmtId="0" fontId="26" fillId="8" borderId="12" xfId="0" applyFont="1" applyFill="1" applyBorder="1" applyAlignment="1">
      <alignment horizontal="left" vertical="center" wrapText="1"/>
    </xf>
    <xf numFmtId="0" fontId="26" fillId="8" borderId="13" xfId="0" applyFont="1" applyFill="1" applyBorder="1" applyAlignment="1">
      <alignment horizontal="left" vertical="center" wrapText="1"/>
    </xf>
    <xf numFmtId="0" fontId="26" fillId="8" borderId="14" xfId="0"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8" xfId="0" applyFont="1" applyBorder="1" applyAlignment="1">
      <alignment horizontal="left" vertical="center" wrapText="1"/>
    </xf>
    <xf numFmtId="0" fontId="1" fillId="3" borderId="12" xfId="0" applyFont="1" applyFill="1" applyBorder="1" applyAlignment="1">
      <alignment horizontal="justify" vertical="center" wrapText="1"/>
    </xf>
    <xf numFmtId="0" fontId="1" fillId="3" borderId="14" xfId="0" applyFont="1" applyFill="1" applyBorder="1" applyAlignment="1">
      <alignment horizontal="justify" vertical="center" wrapText="1"/>
    </xf>
    <xf numFmtId="0" fontId="1" fillId="0" borderId="1" xfId="0" applyFont="1" applyBorder="1" applyAlignment="1">
      <alignment horizontal="justify" vertical="center" textRotation="90" wrapText="1"/>
    </xf>
    <xf numFmtId="0" fontId="1" fillId="0" borderId="8" xfId="0" applyFont="1" applyBorder="1" applyAlignment="1">
      <alignment horizontal="justify" vertical="center" textRotation="90" wrapText="1"/>
    </xf>
    <xf numFmtId="0" fontId="1" fillId="0" borderId="13" xfId="0" applyFont="1" applyBorder="1" applyAlignment="1">
      <alignment horizontal="justify" vertical="center" wrapText="1"/>
    </xf>
    <xf numFmtId="0" fontId="6" fillId="0" borderId="12" xfId="0" applyFont="1" applyBorder="1" applyAlignment="1">
      <alignment horizontal="justify" vertical="center" textRotation="90" wrapText="1"/>
    </xf>
    <xf numFmtId="0" fontId="6" fillId="0" borderId="14" xfId="0" applyFont="1" applyBorder="1" applyAlignment="1">
      <alignment horizontal="justify" vertical="center" textRotation="90" wrapText="1"/>
    </xf>
    <xf numFmtId="0" fontId="1" fillId="2" borderId="28" xfId="0" applyFont="1" applyFill="1" applyBorder="1" applyAlignment="1">
      <alignment horizontal="center" vertical="top" wrapText="1"/>
    </xf>
    <xf numFmtId="0" fontId="1" fillId="2" borderId="28" xfId="0" applyFont="1" applyFill="1" applyBorder="1" applyAlignment="1">
      <alignment horizontal="left" vertical="top" wrapText="1"/>
    </xf>
    <xf numFmtId="0" fontId="1" fillId="0" borderId="28" xfId="0" applyFont="1" applyBorder="1" applyAlignment="1">
      <alignment horizontal="center" vertical="top" wrapText="1"/>
    </xf>
    <xf numFmtId="0" fontId="1" fillId="0" borderId="28" xfId="0" applyFont="1" applyBorder="1" applyAlignment="1">
      <alignment horizontal="left" vertical="top" wrapText="1"/>
    </xf>
    <xf numFmtId="0" fontId="19" fillId="0" borderId="28" xfId="0" applyFont="1" applyBorder="1" applyAlignment="1">
      <alignment horizontal="center" vertical="top" wrapText="1"/>
    </xf>
    <xf numFmtId="0" fontId="19" fillId="0" borderId="30" xfId="0" applyFont="1" applyBorder="1" applyAlignment="1">
      <alignment horizontal="center" vertical="top" wrapText="1"/>
    </xf>
    <xf numFmtId="0" fontId="19" fillId="0" borderId="33" xfId="0" applyFont="1" applyBorder="1" applyAlignment="1">
      <alignment horizontal="center" vertical="top" wrapText="1"/>
    </xf>
    <xf numFmtId="0" fontId="19" fillId="0" borderId="31" xfId="0" applyFont="1" applyBorder="1" applyAlignment="1">
      <alignment horizontal="center" vertical="top" wrapText="1"/>
    </xf>
    <xf numFmtId="0" fontId="71" fillId="0" borderId="28" xfId="0" applyFont="1" applyBorder="1" applyAlignment="1">
      <alignment horizontal="left" wrapText="1"/>
    </xf>
    <xf numFmtId="0" fontId="45" fillId="0" borderId="28" xfId="0" applyFont="1" applyBorder="1" applyAlignment="1">
      <alignment horizontal="center" vertical="top" wrapText="1"/>
    </xf>
    <xf numFmtId="0" fontId="5" fillId="13" borderId="28" xfId="0" applyFont="1" applyFill="1" applyBorder="1" applyAlignment="1">
      <alignment horizontal="left" vertical="center"/>
    </xf>
    <xf numFmtId="0" fontId="0" fillId="0" borderId="29" xfId="0" applyBorder="1" applyAlignment="1">
      <alignment horizontal="center" vertical="top" wrapText="1"/>
    </xf>
    <xf numFmtId="0" fontId="0" fillId="0" borderId="34" xfId="0" applyBorder="1" applyAlignment="1">
      <alignment horizontal="center" vertical="top" wrapText="1"/>
    </xf>
    <xf numFmtId="0" fontId="0" fillId="0" borderId="35" xfId="0" applyBorder="1" applyAlignment="1">
      <alignment horizontal="center" vertical="top" wrapText="1"/>
    </xf>
    <xf numFmtId="0" fontId="0" fillId="0" borderId="28" xfId="0" applyBorder="1" applyAlignment="1">
      <alignment horizontal="center" vertical="center"/>
    </xf>
    <xf numFmtId="0" fontId="24" fillId="0" borderId="30" xfId="0" applyFont="1" applyBorder="1" applyAlignment="1">
      <alignment horizontal="center" vertical="center" wrapText="1"/>
    </xf>
    <xf numFmtId="0" fontId="24" fillId="0" borderId="31" xfId="0" applyFont="1" applyBorder="1" applyAlignment="1">
      <alignment horizontal="center" vertical="center" wrapText="1"/>
    </xf>
    <xf numFmtId="0" fontId="24" fillId="0" borderId="29" xfId="0" applyFont="1" applyBorder="1" applyAlignment="1">
      <alignment horizontal="center" vertical="center" wrapText="1"/>
    </xf>
    <xf numFmtId="0" fontId="24" fillId="0" borderId="34" xfId="0" applyFont="1" applyBorder="1" applyAlignment="1">
      <alignment horizontal="center" vertical="center" wrapText="1"/>
    </xf>
    <xf numFmtId="0" fontId="24" fillId="0" borderId="35" xfId="0" applyFont="1" applyBorder="1" applyAlignment="1">
      <alignment horizontal="center" vertical="center" wrapText="1"/>
    </xf>
    <xf numFmtId="0" fontId="71" fillId="0" borderId="28" xfId="0" applyFont="1" applyBorder="1" applyAlignment="1">
      <alignment horizontal="left" vertical="top" wrapText="1"/>
    </xf>
    <xf numFmtId="0" fontId="71" fillId="0" borderId="28" xfId="0" applyFont="1" applyBorder="1" applyAlignment="1">
      <alignment horizontal="center" vertical="top" wrapText="1"/>
    </xf>
    <xf numFmtId="0" fontId="71" fillId="0" borderId="28" xfId="0" applyFont="1" applyBorder="1" applyAlignment="1">
      <alignment horizontal="center" vertical="center" wrapText="1"/>
    </xf>
    <xf numFmtId="0" fontId="32" fillId="8" borderId="12" xfId="0" applyFont="1" applyFill="1" applyBorder="1" applyAlignment="1">
      <alignment horizontal="justify" vertical="center"/>
    </xf>
    <xf numFmtId="0" fontId="32" fillId="8" borderId="14" xfId="0" applyFont="1" applyFill="1" applyBorder="1" applyAlignment="1">
      <alignment horizontal="justify" vertical="center"/>
    </xf>
    <xf numFmtId="0" fontId="28" fillId="8" borderId="2" xfId="0" applyFont="1" applyFill="1" applyBorder="1" applyAlignment="1">
      <alignment horizontal="justify" vertical="center"/>
    </xf>
    <xf numFmtId="0" fontId="28" fillId="8" borderId="3" xfId="0" applyFont="1" applyFill="1" applyBorder="1" applyAlignment="1">
      <alignment horizontal="justify" vertical="center"/>
    </xf>
    <xf numFmtId="0" fontId="28" fillId="8" borderId="5" xfId="0" applyFont="1" applyFill="1" applyBorder="1" applyAlignment="1">
      <alignment horizontal="justify" vertical="center"/>
    </xf>
    <xf numFmtId="0" fontId="28" fillId="8" borderId="6" xfId="0" applyFont="1" applyFill="1" applyBorder="1" applyAlignment="1">
      <alignment horizontal="justify" vertical="center"/>
    </xf>
    <xf numFmtId="0" fontId="29" fillId="8" borderId="12" xfId="0" applyFont="1" applyFill="1" applyBorder="1" applyAlignment="1">
      <alignment horizontal="justify" vertical="center"/>
    </xf>
    <xf numFmtId="0" fontId="29" fillId="8" borderId="14" xfId="0" applyFont="1" applyFill="1" applyBorder="1" applyAlignment="1">
      <alignment horizontal="justify" vertical="center"/>
    </xf>
    <xf numFmtId="0" fontId="28" fillId="8" borderId="1" xfId="0" applyFont="1" applyFill="1" applyBorder="1" applyAlignment="1">
      <alignment horizontal="justify" vertical="center"/>
    </xf>
    <xf numFmtId="0" fontId="28" fillId="8" borderId="8" xfId="0" applyFont="1" applyFill="1" applyBorder="1" applyAlignment="1">
      <alignment horizontal="justify" vertical="center"/>
    </xf>
    <xf numFmtId="0" fontId="32" fillId="0" borderId="12"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8" xfId="0" applyFont="1" applyBorder="1" applyAlignment="1">
      <alignment horizontal="center" vertical="center" wrapText="1"/>
    </xf>
    <xf numFmtId="0" fontId="1" fillId="3" borderId="13" xfId="0" applyFont="1" applyFill="1" applyBorder="1" applyAlignment="1">
      <alignment horizontal="justify" vertical="center" wrapText="1"/>
    </xf>
    <xf numFmtId="3" fontId="1" fillId="3" borderId="12" xfId="0" applyNumberFormat="1" applyFont="1" applyFill="1" applyBorder="1" applyAlignment="1">
      <alignment horizontal="justify" vertical="center" wrapText="1"/>
    </xf>
    <xf numFmtId="3" fontId="1" fillId="3" borderId="13" xfId="0" applyNumberFormat="1" applyFont="1" applyFill="1" applyBorder="1" applyAlignment="1">
      <alignment horizontal="justify" vertical="center" wrapText="1"/>
    </xf>
    <xf numFmtId="3" fontId="1" fillId="3" borderId="14" xfId="0" applyNumberFormat="1" applyFont="1" applyFill="1" applyBorder="1" applyAlignment="1">
      <alignment horizontal="justify" vertical="center" wrapText="1"/>
    </xf>
    <xf numFmtId="0" fontId="1" fillId="2" borderId="12" xfId="0" applyFont="1" applyFill="1" applyBorder="1" applyAlignment="1">
      <alignment horizontal="left" vertical="top"/>
    </xf>
    <xf numFmtId="0" fontId="1" fillId="2" borderId="14" xfId="0" applyFont="1" applyFill="1" applyBorder="1" applyAlignment="1">
      <alignment horizontal="left" vertical="top"/>
    </xf>
    <xf numFmtId="0" fontId="1" fillId="6" borderId="1" xfId="0" applyFont="1" applyFill="1" applyBorder="1" applyAlignment="1">
      <alignment horizontal="left" vertical="top" wrapText="1"/>
    </xf>
    <xf numFmtId="0" fontId="1" fillId="6" borderId="8"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2" borderId="4" xfId="0" applyFont="1" applyFill="1" applyBorder="1" applyAlignment="1">
      <alignment horizontal="center" vertical="center" wrapText="1"/>
    </xf>
    <xf numFmtId="0" fontId="1" fillId="2" borderId="12" xfId="0" applyFont="1" applyFill="1" applyBorder="1" applyAlignment="1">
      <alignment horizontal="center" vertical="top" wrapText="1"/>
    </xf>
    <xf numFmtId="0" fontId="1" fillId="2" borderId="14" xfId="0" applyFont="1" applyFill="1" applyBorder="1" applyAlignment="1">
      <alignment horizontal="center" vertical="top" wrapText="1"/>
    </xf>
    <xf numFmtId="0" fontId="1" fillId="2" borderId="13" xfId="0" applyFont="1" applyFill="1" applyBorder="1" applyAlignment="1">
      <alignment horizontal="center" vertical="top" wrapText="1"/>
    </xf>
    <xf numFmtId="170" fontId="1" fillId="2" borderId="1" xfId="0" applyNumberFormat="1" applyFont="1" applyFill="1" applyBorder="1" applyAlignment="1">
      <alignment horizontal="center" vertical="top" wrapText="1"/>
    </xf>
    <xf numFmtId="170" fontId="1" fillId="2" borderId="8" xfId="0" applyNumberFormat="1" applyFont="1" applyFill="1" applyBorder="1" applyAlignment="1">
      <alignment horizontal="center" vertical="top" wrapText="1"/>
    </xf>
    <xf numFmtId="0" fontId="1" fillId="2" borderId="41" xfId="0" applyFont="1" applyFill="1" applyBorder="1" applyAlignment="1">
      <alignment horizontal="left" vertical="top" wrapText="1"/>
    </xf>
    <xf numFmtId="0" fontId="1" fillId="2" borderId="42" xfId="0" applyFont="1" applyFill="1" applyBorder="1" applyAlignment="1">
      <alignment horizontal="left" vertical="top" wrapText="1"/>
    </xf>
    <xf numFmtId="0" fontId="1" fillId="2" borderId="43" xfId="0" applyFont="1" applyFill="1" applyBorder="1" applyAlignment="1">
      <alignment horizontal="left" vertical="top" wrapText="1"/>
    </xf>
    <xf numFmtId="0" fontId="89" fillId="6" borderId="0" xfId="0" applyFont="1" applyFill="1" applyAlignment="1">
      <alignment horizontal="left" vertical="top" wrapText="1"/>
    </xf>
    <xf numFmtId="0" fontId="55" fillId="19" borderId="28" xfId="0" applyFont="1" applyFill="1" applyBorder="1" applyAlignment="1">
      <alignment horizontal="justify" vertical="center" wrapText="1"/>
    </xf>
    <xf numFmtId="0" fontId="53" fillId="12" borderId="50" xfId="0" applyFont="1" applyFill="1" applyBorder="1" applyAlignment="1">
      <alignment horizontal="center" vertical="center" wrapText="1"/>
    </xf>
    <xf numFmtId="0" fontId="116" fillId="19" borderId="55" xfId="0" applyFont="1" applyFill="1" applyBorder="1" applyAlignment="1">
      <alignment horizontal="left" vertical="center" wrapText="1"/>
    </xf>
    <xf numFmtId="0" fontId="116" fillId="19" borderId="44" xfId="0" applyFont="1" applyFill="1" applyBorder="1" applyAlignment="1">
      <alignment horizontal="left" vertical="center" wrapText="1"/>
    </xf>
    <xf numFmtId="0" fontId="116" fillId="19" borderId="53" xfId="0" applyFont="1" applyFill="1" applyBorder="1" applyAlignment="1">
      <alignment horizontal="left" vertical="center" wrapText="1"/>
    </xf>
    <xf numFmtId="0" fontId="100" fillId="0" borderId="0" xfId="0" applyFont="1" applyAlignment="1">
      <alignment horizontal="left" vertical="top" wrapText="1"/>
    </xf>
    <xf numFmtId="0" fontId="114" fillId="0" borderId="0" xfId="0" applyFont="1" applyAlignment="1">
      <alignment horizontal="left" vertical="top" wrapText="1"/>
    </xf>
    <xf numFmtId="0" fontId="151" fillId="0" borderId="0" xfId="0" applyFont="1" applyAlignment="1">
      <alignment horizontal="left" vertical="top" wrapText="1"/>
    </xf>
    <xf numFmtId="0" fontId="95" fillId="0" borderId="28" xfId="0" applyFont="1" applyBorder="1" applyAlignment="1">
      <alignment horizontal="left" vertical="center" wrapText="1"/>
    </xf>
    <xf numFmtId="0" fontId="53" fillId="12" borderId="52" xfId="0" applyFont="1" applyFill="1" applyBorder="1" applyAlignment="1">
      <alignment horizontal="justify" vertical="center" wrapText="1"/>
    </xf>
    <xf numFmtId="0" fontId="53" fillId="12" borderId="54" xfId="0" applyFont="1" applyFill="1" applyBorder="1" applyAlignment="1">
      <alignment horizontal="center" vertical="center" wrapText="1"/>
    </xf>
    <xf numFmtId="0" fontId="53" fillId="12" borderId="0" xfId="0" applyFont="1" applyFill="1" applyBorder="1" applyAlignment="1">
      <alignment horizontal="center" vertical="center" wrapText="1"/>
    </xf>
    <xf numFmtId="0" fontId="53" fillId="12" borderId="56" xfId="0" applyFont="1" applyFill="1" applyBorder="1" applyAlignment="1">
      <alignment horizontal="center" vertical="center" wrapText="1"/>
    </xf>
    <xf numFmtId="0" fontId="150" fillId="0" borderId="0" xfId="0" applyFont="1" applyAlignment="1">
      <alignment horizontal="left" vertical="center" wrapText="1"/>
    </xf>
    <xf numFmtId="0" fontId="104" fillId="0" borderId="0" xfId="0" applyFont="1" applyAlignment="1">
      <alignment horizontal="left" vertical="top" wrapText="1"/>
    </xf>
    <xf numFmtId="49" fontId="52" fillId="12" borderId="44" xfId="2" applyNumberFormat="1" applyFont="1" applyFill="1" applyBorder="1" applyAlignment="1">
      <alignment horizontal="center" vertical="center"/>
    </xf>
    <xf numFmtId="0" fontId="159" fillId="0" borderId="0" xfId="0" applyFont="1" applyAlignment="1">
      <alignment horizontal="left" vertical="top" wrapText="1"/>
    </xf>
    <xf numFmtId="0" fontId="163" fillId="0" borderId="0" xfId="0" applyFont="1" applyAlignment="1">
      <alignment horizontal="left" vertical="center" wrapText="1"/>
    </xf>
    <xf numFmtId="0" fontId="163" fillId="0" borderId="0" xfId="0" applyFont="1" applyAlignment="1">
      <alignment horizontal="left" vertical="top" wrapText="1"/>
    </xf>
    <xf numFmtId="49" fontId="53" fillId="12" borderId="44" xfId="2" applyNumberFormat="1" applyFont="1" applyFill="1" applyBorder="1" applyAlignment="1">
      <alignment horizontal="center" vertical="center" wrapText="1"/>
    </xf>
    <xf numFmtId="49" fontId="53" fillId="12" borderId="57" xfId="2" applyNumberFormat="1" applyFont="1" applyFill="1" applyBorder="1" applyAlignment="1">
      <alignment horizontal="center" vertical="center" wrapText="1"/>
    </xf>
    <xf numFmtId="49" fontId="53" fillId="12" borderId="0" xfId="2" applyNumberFormat="1" applyFont="1" applyFill="1" applyAlignment="1">
      <alignment horizontal="center" vertical="center"/>
    </xf>
    <xf numFmtId="49" fontId="53" fillId="12" borderId="52" xfId="2" applyNumberFormat="1" applyFont="1" applyFill="1" applyBorder="1" applyAlignment="1">
      <alignment horizontal="center" vertical="center"/>
    </xf>
    <xf numFmtId="0" fontId="168" fillId="19" borderId="28" xfId="8" applyFill="1" applyBorder="1" applyAlignment="1">
      <alignment horizontal="left" vertical="center" wrapText="1"/>
    </xf>
    <xf numFmtId="0" fontId="105" fillId="19" borderId="29" xfId="8" applyFont="1" applyFill="1" applyBorder="1" applyAlignment="1">
      <alignment horizontal="center" wrapText="1"/>
    </xf>
    <xf numFmtId="0" fontId="105" fillId="19" borderId="34" xfId="8" applyFont="1" applyFill="1" applyBorder="1" applyAlignment="1">
      <alignment horizontal="center" wrapText="1"/>
    </xf>
    <xf numFmtId="0" fontId="105" fillId="19" borderId="35" xfId="8" applyFont="1" applyFill="1" applyBorder="1" applyAlignment="1">
      <alignment horizontal="center" wrapText="1"/>
    </xf>
    <xf numFmtId="0" fontId="105" fillId="19" borderId="28" xfId="0" applyFont="1" applyFill="1" applyBorder="1" applyAlignment="1">
      <alignment horizontal="right" wrapText="1"/>
    </xf>
    <xf numFmtId="0" fontId="1" fillId="2" borderId="1" xfId="0" applyFont="1" applyFill="1" applyBorder="1" applyAlignment="1">
      <alignment horizontal="justify" vertical="center"/>
    </xf>
    <xf numFmtId="0" fontId="1" fillId="2" borderId="8" xfId="0" applyFont="1" applyFill="1" applyBorder="1" applyAlignment="1">
      <alignment horizontal="justify" vertical="center"/>
    </xf>
    <xf numFmtId="0" fontId="183" fillId="0" borderId="15" xfId="0" applyFont="1" applyFill="1" applyBorder="1" applyAlignment="1">
      <alignment horizontal="center" vertical="center"/>
    </xf>
    <xf numFmtId="0" fontId="0" fillId="6" borderId="0" xfId="0" applyFill="1"/>
  </cellXfs>
  <cellStyles count="10">
    <cellStyle name="Comma 2" xfId="7" xr:uid="{8EB18D33-C717-4B2E-B69E-AE88D85EB250}"/>
    <cellStyle name="Komma" xfId="3" builtinId="3"/>
    <cellStyle name="Komma 2" xfId="9" xr:uid="{4A142A04-3D4C-4CEB-96BF-8A1203476610}"/>
    <cellStyle name="Link" xfId="8" builtinId="8"/>
    <cellStyle name="Normal" xfId="0" builtinId="0"/>
    <cellStyle name="Normal 2" xfId="1" xr:uid="{3FAA3E0A-429B-43A7-AE60-2BEE8F3A6E0A}"/>
    <cellStyle name="Normal 2 2" xfId="2" xr:uid="{821BC78E-50EE-476F-BDEB-CF00219E1B13}"/>
    <cellStyle name="Normal 4" xfId="5" xr:uid="{77649B64-3CDA-43C3-9A19-66323EA1C2D6}"/>
    <cellStyle name="Normal 4 2" xfId="6" xr:uid="{EF04CC36-6195-43EF-85B8-289C9062B642}"/>
    <cellStyle name="Pro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NECP\1.%20Statusrapport%202025\Modtaget%20materiale%20fra%20bidragsydere\Samlet%20materiale\Import_Template_Annex_I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NECP\1.%20Statusrapport%202025\Modtaget%20materiale%20fra%20bidragsydere\Samlet%20materiale\Import_Template_Annex_IV.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045766/AppData/Local/Microsoft/Windows/INetCache/Content.Outlook/3BW4EVU2/2023_11_08%20Annex%20I%20formula%20-%20REF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NECP\1.%20Statusrapport%202025\Modtaget%20materiale%20fra%20bidragsydere\Samlet%20materiale\Annex%20XIII%20(Danish%20format).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NECP\1.%20Statusrapport%202025\Modtaget%20materiale%20fra%20bidragsydere\Samlet%20materiale\Import_Template_Annex_XV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NECP\1.%20Statusrapport%202025\Modtaget%20materiale%20fra%20bidragsydere\Samlet%20materiale\Import_Template_Annex_XV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Table 1"/>
      <sheetName val="Table 2"/>
      <sheetName val="Table 3"/>
      <sheetName val="Table 4"/>
      <sheetName val="Table 5"/>
      <sheetName val="Table 6"/>
      <sheetName val="Table 7"/>
      <sheetName val="Table 8"/>
    </sheetNames>
    <sheetDataSet>
      <sheetData sheetId="0">
        <row r="71">
          <cell r="D71">
            <v>2025</v>
          </cell>
        </row>
      </sheetData>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Table 1"/>
      <sheetName val="Table 2"/>
      <sheetName val="Table 2_other"/>
      <sheetName val="Table 3"/>
      <sheetName val="Table 4"/>
      <sheetName val="Table 5"/>
      <sheetName val="Table 6"/>
      <sheetName val="Table 7"/>
    </sheetNames>
    <sheetDataSet>
      <sheetData sheetId="0">
        <row r="63">
          <cell r="D63">
            <v>2025</v>
          </cell>
        </row>
      </sheetData>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eps"/>
      <sheetName val="FECB2030 PECB2030"/>
      <sheetName val="Early action factor"/>
      <sheetName val="Wealth factor"/>
      <sheetName val="Intensity factor"/>
      <sheetName val="Savings potential factor"/>
      <sheetName val="Total factor"/>
      <sheetName val="Target"/>
      <sheetName val="Correction factor"/>
      <sheetName val="Final resul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7">
          <cell r="L7">
            <v>-1647.9776962907617</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mlet tabel"/>
      <sheetName val="PL-indeks - 2025 opdateret"/>
      <sheetName val="KEFM mellemregninger"/>
      <sheetName val="EM mellemregninger"/>
      <sheetName val="MGTP mellemregninger"/>
      <sheetName val="MGTP mellemregninger (SGAV)"/>
      <sheetName val="MGTP mellemregninger (NST)"/>
      <sheetName val="TRM mellemregninger"/>
      <sheetName val="UFM mellemregninger"/>
      <sheetName val="SBST mellemregninger"/>
      <sheetName val="MIM - Table 1"/>
      <sheetName val="MIM 2 - Table 1"/>
      <sheetName val="SM - Table 1"/>
      <sheetName val="SM - Valutakurs"/>
      <sheetName val="SM - Beskrivelse af ny PaM"/>
      <sheetName val="FVM Initiativer"/>
      <sheetName val="Energispareordningen"/>
      <sheetName val="Grønne forskningsmidler"/>
      <sheetName val="EM - PaM 71 and new PaM's"/>
      <sheetName val="EM -CPI and currency conversion"/>
      <sheetName val="UFM - Table 1"/>
    </sheetNames>
    <sheetDataSet>
      <sheetData sheetId="0"/>
      <sheetData sheetId="1" refreshError="1"/>
      <sheetData sheetId="2">
        <row r="7">
          <cell r="Y7">
            <v>90.37646806456803</v>
          </cell>
          <cell r="AO7">
            <v>261.77506424417953</v>
          </cell>
        </row>
        <row r="8">
          <cell r="Y8">
            <v>96.382796160240247</v>
          </cell>
          <cell r="AO8">
            <v>15.656089582534722</v>
          </cell>
        </row>
        <row r="9">
          <cell r="Y9">
            <v>-7.0548881857671466</v>
          </cell>
          <cell r="AO9">
            <v>33.814712634832972</v>
          </cell>
        </row>
        <row r="10">
          <cell r="Y10">
            <v>52.634847428540787</v>
          </cell>
          <cell r="AO10">
            <v>248.5253535659615</v>
          </cell>
        </row>
        <row r="11">
          <cell r="Y11">
            <v>5.545851879658926</v>
          </cell>
          <cell r="AO11">
            <v>44.863866208451761</v>
          </cell>
        </row>
        <row r="12">
          <cell r="Y12">
            <v>-20.798546683112566</v>
          </cell>
          <cell r="AO12">
            <v>36.857981424054422</v>
          </cell>
        </row>
        <row r="17">
          <cell r="H17">
            <v>9.5372192846034221</v>
          </cell>
          <cell r="Y17">
            <v>3.2892693696573181</v>
          </cell>
          <cell r="AA17">
            <v>1.2980086877245671</v>
          </cell>
          <cell r="AL17">
            <v>1.2980086877245671</v>
          </cell>
          <cell r="AO17">
            <v>12.641711803507267</v>
          </cell>
        </row>
        <row r="18">
          <cell r="H18">
            <v>104.36129607979836</v>
          </cell>
          <cell r="Y18">
            <v>152.92101470992657</v>
          </cell>
          <cell r="AA18">
            <v>50.808301603475087</v>
          </cell>
          <cell r="AL18">
            <v>50.808301603475087</v>
          </cell>
          <cell r="AO18">
            <v>112.57462326379579</v>
          </cell>
        </row>
        <row r="19">
          <cell r="H19">
            <v>53.587708478575642</v>
          </cell>
          <cell r="Y19">
            <v>80.263303909476051</v>
          </cell>
          <cell r="AA19">
            <v>77.816998981069347</v>
          </cell>
          <cell r="AG19">
            <v>77.816998981069347</v>
          </cell>
          <cell r="AO19">
            <v>46.978066176864907</v>
          </cell>
        </row>
        <row r="20">
          <cell r="H20">
            <v>59.620850538960696</v>
          </cell>
          <cell r="Y20">
            <v>34.179374376575325</v>
          </cell>
          <cell r="AA20">
            <v>28.419891135303271</v>
          </cell>
          <cell r="AG20">
            <v>28.419891135303271</v>
          </cell>
          <cell r="AO20">
            <v>74.896712607926204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Table 1"/>
      <sheetName val="Table 2"/>
      <sheetName val="Table 3"/>
      <sheetName val="Table 4"/>
      <sheetName val="Table 5"/>
      <sheetName val="Table 6"/>
      <sheetName val="Table 7"/>
      <sheetName val="Table 8"/>
      <sheetName val="Table 9"/>
      <sheetName val="Drop down values"/>
    </sheetNames>
    <sheetDataSet>
      <sheetData sheetId="0">
        <row r="98">
          <cell r="D98">
            <v>2025</v>
          </cell>
        </row>
      </sheetData>
      <sheetData sheetId="1">
        <row r="4">
          <cell r="E4">
            <v>2025</v>
          </cell>
        </row>
      </sheetData>
      <sheetData sheetId="2"/>
      <sheetData sheetId="3"/>
      <sheetData sheetId="4"/>
      <sheetData sheetId="5"/>
      <sheetData sheetId="6"/>
      <sheetData sheetId="7"/>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Table 1"/>
      <sheetName val="Table 2"/>
      <sheetName val="Table 3"/>
      <sheetName val="Table 4"/>
      <sheetName val="Table 5"/>
      <sheetName val="Table 6"/>
    </sheetNames>
    <sheetDataSet>
      <sheetData sheetId="0">
        <row r="50">
          <cell r="D50">
            <v>2025</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tema">
  <a:themeElements>
    <a:clrScheme name="Kont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ont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hyperlink" Target="https://byggeriogenergi.dk/" TargetMode="External"/></Relationships>
</file>

<file path=xl/worksheets/_rels/sheet1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CDFBD-5DC0-4FFB-8457-9460D8324A74}">
  <dimension ref="A1:Q141"/>
  <sheetViews>
    <sheetView zoomScale="70" zoomScaleNormal="70" workbookViewId="0"/>
  </sheetViews>
  <sheetFormatPr defaultRowHeight="14.5" x14ac:dyDescent="0.35"/>
  <cols>
    <col min="1" max="1" width="3.1796875" customWidth="1"/>
    <col min="2" max="2" width="39.26953125" customWidth="1"/>
    <col min="4" max="4" width="19.54296875" customWidth="1"/>
    <col min="5" max="5" width="68.453125" customWidth="1"/>
    <col min="6" max="7" width="15.1796875" customWidth="1"/>
    <col min="8" max="8" width="7.54296875" bestFit="1" customWidth="1"/>
    <col min="9" max="9" width="13.7265625" bestFit="1" customWidth="1"/>
    <col min="10" max="10" width="9.7265625" customWidth="1"/>
    <col min="11" max="12" width="5.81640625" bestFit="1" customWidth="1"/>
    <col min="13" max="13" width="15.7265625" customWidth="1"/>
    <col min="14" max="14" width="24.453125" customWidth="1"/>
    <col min="15" max="15" width="2.54296875" customWidth="1"/>
    <col min="16" max="16" width="163.26953125" customWidth="1"/>
  </cols>
  <sheetData>
    <row r="1" spans="1:17" ht="15" x14ac:dyDescent="0.35">
      <c r="A1" s="185"/>
    </row>
    <row r="2" spans="1:17" ht="16" thickBot="1" x14ac:dyDescent="0.4">
      <c r="B2" s="791" t="s">
        <v>839</v>
      </c>
      <c r="C2" s="791"/>
      <c r="D2" s="791"/>
      <c r="E2" s="791"/>
      <c r="F2" s="791"/>
      <c r="G2" s="791"/>
      <c r="H2" s="791"/>
      <c r="I2" s="791"/>
      <c r="J2" s="791"/>
      <c r="K2" s="791"/>
      <c r="L2" s="791"/>
      <c r="M2" s="791"/>
      <c r="N2" s="791"/>
    </row>
    <row r="3" spans="1:17" ht="19" thickBot="1" x14ac:dyDescent="0.4">
      <c r="B3" s="792" t="s">
        <v>610</v>
      </c>
      <c r="C3" s="792" t="s">
        <v>840</v>
      </c>
      <c r="D3" s="792" t="s">
        <v>353</v>
      </c>
      <c r="E3" s="792" t="s">
        <v>841</v>
      </c>
      <c r="F3" s="792" t="s">
        <v>33</v>
      </c>
      <c r="G3" s="186" t="s">
        <v>842</v>
      </c>
      <c r="H3" s="794" t="s">
        <v>37</v>
      </c>
      <c r="I3" s="795"/>
      <c r="J3" s="795"/>
      <c r="K3" s="795"/>
      <c r="L3" s="796"/>
      <c r="M3" s="797" t="s">
        <v>843</v>
      </c>
      <c r="N3" s="797" t="s">
        <v>844</v>
      </c>
      <c r="P3" s="741" t="s">
        <v>845</v>
      </c>
    </row>
    <row r="4" spans="1:17" ht="39" customHeight="1" thickBot="1" x14ac:dyDescent="0.4">
      <c r="B4" s="793"/>
      <c r="C4" s="793"/>
      <c r="D4" s="793"/>
      <c r="E4" s="793"/>
      <c r="F4" s="793"/>
      <c r="G4" s="122"/>
      <c r="H4" s="187" t="s">
        <v>846</v>
      </c>
      <c r="I4" s="187" t="s">
        <v>112</v>
      </c>
      <c r="J4" s="187">
        <v>2030</v>
      </c>
      <c r="K4" s="187">
        <v>2040</v>
      </c>
      <c r="L4" s="187">
        <v>2050</v>
      </c>
      <c r="M4" s="798"/>
      <c r="N4" s="798"/>
      <c r="P4" s="772"/>
    </row>
    <row r="5" spans="1:17" ht="40.5" customHeight="1" thickBot="1" x14ac:dyDescent="0.4">
      <c r="B5" s="188" t="s">
        <v>847</v>
      </c>
      <c r="C5" s="189" t="s">
        <v>848</v>
      </c>
      <c r="D5" s="190" t="s">
        <v>15</v>
      </c>
      <c r="E5" s="191"/>
      <c r="F5" s="192"/>
      <c r="G5" s="192"/>
      <c r="H5" s="193"/>
      <c r="I5" s="193"/>
      <c r="J5" s="607"/>
      <c r="K5" s="607"/>
      <c r="L5" s="607"/>
      <c r="M5" s="606">
        <v>2050</v>
      </c>
      <c r="N5" s="608"/>
      <c r="O5" s="194"/>
      <c r="P5" s="195" t="s">
        <v>849</v>
      </c>
      <c r="Q5" s="194"/>
    </row>
    <row r="6" spans="1:17" ht="69.75" customHeight="1" thickBot="1" x14ac:dyDescent="0.4">
      <c r="B6" s="188" t="s">
        <v>850</v>
      </c>
      <c r="C6" s="192" t="s">
        <v>851</v>
      </c>
      <c r="D6" s="190" t="s">
        <v>15</v>
      </c>
      <c r="E6" s="191"/>
      <c r="F6" s="192" t="s">
        <v>852</v>
      </c>
      <c r="G6" s="192" t="s">
        <v>853</v>
      </c>
      <c r="H6" s="196"/>
      <c r="I6" s="193"/>
      <c r="J6" s="606" t="s">
        <v>290</v>
      </c>
      <c r="K6" s="606" t="s">
        <v>290</v>
      </c>
      <c r="L6" s="606" t="s">
        <v>854</v>
      </c>
      <c r="M6" s="606">
        <v>2050</v>
      </c>
      <c r="N6" s="609"/>
      <c r="O6" s="194"/>
      <c r="P6" s="197" t="s">
        <v>855</v>
      </c>
      <c r="Q6" s="194"/>
    </row>
    <row r="7" spans="1:17" ht="34.5" thickBot="1" x14ac:dyDescent="0.4">
      <c r="B7" s="198"/>
      <c r="C7" s="192" t="s">
        <v>856</v>
      </c>
      <c r="D7" s="190" t="s">
        <v>15</v>
      </c>
      <c r="E7" s="192" t="s">
        <v>857</v>
      </c>
      <c r="F7" s="192" t="s">
        <v>852</v>
      </c>
      <c r="G7" s="192" t="s">
        <v>853</v>
      </c>
      <c r="H7" s="196"/>
      <c r="I7" s="199"/>
      <c r="J7" s="606" t="s">
        <v>290</v>
      </c>
      <c r="K7" s="606" t="s">
        <v>290</v>
      </c>
      <c r="L7" s="606" t="s">
        <v>290</v>
      </c>
      <c r="M7" s="607"/>
      <c r="N7" s="606" t="s">
        <v>290</v>
      </c>
      <c r="O7" s="194"/>
      <c r="P7" s="197" t="s">
        <v>858</v>
      </c>
      <c r="Q7" s="194"/>
    </row>
    <row r="8" spans="1:17" ht="138.75" customHeight="1" thickBot="1" x14ac:dyDescent="0.4">
      <c r="B8" s="200" t="s">
        <v>859</v>
      </c>
      <c r="C8" s="189" t="s">
        <v>860</v>
      </c>
      <c r="D8" s="190" t="s">
        <v>15</v>
      </c>
      <c r="E8" s="189" t="s">
        <v>861</v>
      </c>
      <c r="F8" s="189" t="s">
        <v>862</v>
      </c>
      <c r="G8" s="189" t="s">
        <v>853</v>
      </c>
      <c r="H8" s="193"/>
      <c r="I8" s="193"/>
      <c r="J8" s="606">
        <v>23709</v>
      </c>
      <c r="K8" s="606" t="s">
        <v>290</v>
      </c>
      <c r="L8" s="606">
        <v>0</v>
      </c>
      <c r="M8" s="607"/>
      <c r="N8" s="606" t="s">
        <v>567</v>
      </c>
      <c r="O8" s="194"/>
      <c r="P8" s="197" t="s">
        <v>863</v>
      </c>
      <c r="Q8" s="201"/>
    </row>
    <row r="9" spans="1:17" ht="34.5" thickBot="1" x14ac:dyDescent="0.4">
      <c r="B9" s="200"/>
      <c r="C9" s="192" t="s">
        <v>864</v>
      </c>
      <c r="D9" s="190" t="s">
        <v>15</v>
      </c>
      <c r="E9" s="192" t="s">
        <v>865</v>
      </c>
      <c r="F9" s="192" t="s">
        <v>852</v>
      </c>
      <c r="G9" s="192" t="s">
        <v>853</v>
      </c>
      <c r="H9" s="193"/>
      <c r="I9" s="193"/>
      <c r="J9" s="606" t="s">
        <v>290</v>
      </c>
      <c r="K9" s="606" t="s">
        <v>290</v>
      </c>
      <c r="L9" s="606" t="s">
        <v>290</v>
      </c>
      <c r="M9" s="607"/>
      <c r="N9" s="606" t="s">
        <v>290</v>
      </c>
      <c r="O9" s="202"/>
      <c r="P9" s="197" t="s">
        <v>866</v>
      </c>
      <c r="Q9" s="194"/>
    </row>
    <row r="10" spans="1:17" ht="16" thickBot="1" x14ac:dyDescent="0.4">
      <c r="B10" s="773"/>
      <c r="C10" s="774"/>
      <c r="D10" s="774"/>
      <c r="E10" s="774"/>
      <c r="F10" s="774"/>
      <c r="G10" s="774"/>
      <c r="H10" s="774"/>
      <c r="I10" s="774"/>
      <c r="J10" s="774"/>
      <c r="K10" s="774"/>
      <c r="L10" s="774"/>
      <c r="M10" s="775"/>
      <c r="N10" s="203"/>
    </row>
    <row r="11" spans="1:17" ht="34.5" thickBot="1" x14ac:dyDescent="0.4">
      <c r="B11" s="776" t="s">
        <v>867</v>
      </c>
      <c r="C11" s="192" t="s">
        <v>868</v>
      </c>
      <c r="D11" s="190" t="s">
        <v>15</v>
      </c>
      <c r="E11" s="192" t="s">
        <v>869</v>
      </c>
      <c r="F11" s="192" t="s">
        <v>852</v>
      </c>
      <c r="G11" s="192" t="s">
        <v>853</v>
      </c>
      <c r="H11" s="204"/>
      <c r="I11" s="204"/>
      <c r="J11" s="205"/>
      <c r="K11" s="205"/>
      <c r="L11" s="205"/>
      <c r="M11" s="205"/>
      <c r="N11" s="191"/>
    </row>
    <row r="12" spans="1:17" ht="34.5" thickBot="1" x14ac:dyDescent="0.4">
      <c r="B12" s="777"/>
      <c r="C12" s="189" t="s">
        <v>870</v>
      </c>
      <c r="D12" s="190" t="s">
        <v>15</v>
      </c>
      <c r="E12" s="189" t="s">
        <v>871</v>
      </c>
      <c r="F12" s="192" t="s">
        <v>852</v>
      </c>
      <c r="G12" s="192" t="s">
        <v>853</v>
      </c>
      <c r="H12" s="204"/>
      <c r="I12" s="204"/>
      <c r="J12" s="205"/>
      <c r="K12" s="205"/>
      <c r="L12" s="205"/>
      <c r="M12" s="205"/>
      <c r="N12" s="191"/>
    </row>
    <row r="13" spans="1:17" ht="34.5" thickBot="1" x14ac:dyDescent="0.4">
      <c r="B13" s="778"/>
      <c r="C13" s="192" t="s">
        <v>872</v>
      </c>
      <c r="D13" s="190" t="s">
        <v>15</v>
      </c>
      <c r="E13" s="192" t="s">
        <v>873</v>
      </c>
      <c r="F13" s="192" t="s">
        <v>852</v>
      </c>
      <c r="G13" s="192" t="s">
        <v>853</v>
      </c>
      <c r="H13" s="204"/>
      <c r="I13" s="204"/>
      <c r="J13" s="205"/>
      <c r="K13" s="205"/>
      <c r="L13" s="205"/>
      <c r="M13" s="205"/>
      <c r="N13" s="191"/>
    </row>
    <row r="14" spans="1:17" ht="16" thickBot="1" x14ac:dyDescent="0.4">
      <c r="B14" s="779"/>
      <c r="C14" s="780"/>
      <c r="D14" s="780"/>
      <c r="E14" s="780"/>
      <c r="F14" s="780"/>
      <c r="G14" s="780"/>
      <c r="H14" s="780"/>
      <c r="I14" s="780"/>
      <c r="J14" s="780"/>
      <c r="K14" s="780"/>
      <c r="L14" s="780"/>
      <c r="M14" s="781"/>
      <c r="N14" s="206"/>
    </row>
    <row r="15" spans="1:17" ht="69.75" customHeight="1" thickBot="1" x14ac:dyDescent="0.4">
      <c r="B15" s="776" t="s">
        <v>874</v>
      </c>
      <c r="C15" s="192" t="s">
        <v>875</v>
      </c>
      <c r="D15" s="207" t="s">
        <v>286</v>
      </c>
      <c r="E15" s="192" t="s">
        <v>876</v>
      </c>
      <c r="F15" s="192" t="s">
        <v>852</v>
      </c>
      <c r="G15" s="192" t="s">
        <v>853</v>
      </c>
      <c r="H15" s="191"/>
      <c r="I15" s="191"/>
      <c r="J15" s="204"/>
      <c r="K15" s="204"/>
      <c r="L15" s="204"/>
      <c r="M15" s="191"/>
      <c r="N15" s="191"/>
      <c r="P15" s="197" t="s">
        <v>877</v>
      </c>
    </row>
    <row r="16" spans="1:17" ht="34.5" thickBot="1" x14ac:dyDescent="0.4">
      <c r="B16" s="777"/>
      <c r="C16" s="189" t="s">
        <v>878</v>
      </c>
      <c r="D16" s="190" t="s">
        <v>15</v>
      </c>
      <c r="E16" s="189" t="s">
        <v>879</v>
      </c>
      <c r="F16" s="189" t="s">
        <v>852</v>
      </c>
      <c r="G16" s="189" t="s">
        <v>853</v>
      </c>
      <c r="H16" s="191"/>
      <c r="I16" s="191"/>
      <c r="J16" s="204"/>
      <c r="K16" s="204"/>
      <c r="L16" s="204"/>
      <c r="M16" s="191"/>
      <c r="N16" s="191"/>
    </row>
    <row r="17" spans="2:14" ht="34.5" thickBot="1" x14ac:dyDescent="0.4">
      <c r="B17" s="778"/>
      <c r="C17" s="192" t="s">
        <v>880</v>
      </c>
      <c r="D17" s="207" t="s">
        <v>286</v>
      </c>
      <c r="E17" s="192" t="s">
        <v>881</v>
      </c>
      <c r="F17" s="192" t="s">
        <v>852</v>
      </c>
      <c r="G17" s="192" t="s">
        <v>853</v>
      </c>
      <c r="H17" s="191"/>
      <c r="I17" s="191"/>
      <c r="J17" s="204"/>
      <c r="K17" s="204"/>
      <c r="L17" s="204"/>
      <c r="M17" s="191"/>
      <c r="N17" s="191"/>
    </row>
    <row r="18" spans="2:14" ht="34.5" thickBot="1" x14ac:dyDescent="0.4">
      <c r="B18" s="782" t="s">
        <v>882</v>
      </c>
      <c r="C18" s="189" t="s">
        <v>883</v>
      </c>
      <c r="D18" s="190" t="s">
        <v>884</v>
      </c>
      <c r="E18" s="192" t="s">
        <v>876</v>
      </c>
      <c r="F18" s="189" t="s">
        <v>852</v>
      </c>
      <c r="G18" s="189" t="s">
        <v>853</v>
      </c>
      <c r="H18" s="191"/>
      <c r="I18" s="191"/>
      <c r="J18" s="204"/>
      <c r="K18" s="204"/>
      <c r="L18" s="204"/>
      <c r="M18" s="191"/>
      <c r="N18" s="191"/>
    </row>
    <row r="19" spans="2:14" ht="34.5" thickBot="1" x14ac:dyDescent="0.4">
      <c r="B19" s="783"/>
      <c r="C19" s="192" t="s">
        <v>885</v>
      </c>
      <c r="D19" s="190" t="s">
        <v>884</v>
      </c>
      <c r="E19" s="192" t="s">
        <v>886</v>
      </c>
      <c r="F19" s="192" t="s">
        <v>852</v>
      </c>
      <c r="G19" s="192" t="s">
        <v>853</v>
      </c>
      <c r="H19" s="191"/>
      <c r="I19" s="191"/>
      <c r="J19" s="204"/>
      <c r="K19" s="204"/>
      <c r="L19" s="204"/>
      <c r="M19" s="191"/>
      <c r="N19" s="191"/>
    </row>
    <row r="20" spans="2:14" ht="34.5" thickBot="1" x14ac:dyDescent="0.4">
      <c r="B20" s="784"/>
      <c r="C20" s="189" t="s">
        <v>14</v>
      </c>
      <c r="D20" s="190" t="s">
        <v>884</v>
      </c>
      <c r="E20" s="189" t="s">
        <v>887</v>
      </c>
      <c r="F20" s="189" t="s">
        <v>852</v>
      </c>
      <c r="G20" s="189" t="s">
        <v>853</v>
      </c>
      <c r="H20" s="191"/>
      <c r="I20" s="191"/>
      <c r="J20" s="204"/>
      <c r="K20" s="204"/>
      <c r="L20" s="204"/>
      <c r="M20" s="191"/>
      <c r="N20" s="191"/>
    </row>
    <row r="21" spans="2:14" ht="16" thickBot="1" x14ac:dyDescent="0.4">
      <c r="B21" s="785"/>
      <c r="C21" s="786"/>
      <c r="D21" s="786"/>
      <c r="E21" s="786"/>
      <c r="F21" s="786"/>
      <c r="G21" s="786"/>
      <c r="H21" s="786"/>
      <c r="I21" s="786"/>
      <c r="J21" s="786"/>
      <c r="K21" s="786"/>
      <c r="L21" s="786"/>
      <c r="M21" s="787"/>
      <c r="N21" s="208"/>
    </row>
    <row r="22" spans="2:14" ht="19" thickBot="1" x14ac:dyDescent="0.4">
      <c r="B22" s="209" t="s">
        <v>888</v>
      </c>
      <c r="C22" s="189" t="s">
        <v>889</v>
      </c>
      <c r="D22" s="190" t="s">
        <v>604</v>
      </c>
      <c r="E22" s="192" t="s">
        <v>890</v>
      </c>
      <c r="F22" s="189" t="s">
        <v>891</v>
      </c>
      <c r="G22" s="189" t="s">
        <v>853</v>
      </c>
      <c r="H22" s="210"/>
      <c r="I22" s="211"/>
      <c r="J22" s="191"/>
      <c r="K22" s="191"/>
      <c r="L22" s="191"/>
      <c r="M22" s="191"/>
      <c r="N22" s="191"/>
    </row>
    <row r="23" spans="2:14" ht="47" thickBot="1" x14ac:dyDescent="0.4">
      <c r="B23" s="209" t="s">
        <v>892</v>
      </c>
      <c r="C23" s="192" t="s">
        <v>893</v>
      </c>
      <c r="D23" s="190" t="s">
        <v>604</v>
      </c>
      <c r="E23" s="192" t="s">
        <v>894</v>
      </c>
      <c r="F23" s="189" t="s">
        <v>891</v>
      </c>
      <c r="G23" s="189" t="s">
        <v>853</v>
      </c>
      <c r="H23" s="210"/>
      <c r="I23" s="211"/>
      <c r="J23" s="191"/>
      <c r="K23" s="191"/>
      <c r="L23" s="191"/>
      <c r="M23" s="191"/>
      <c r="N23" s="191"/>
    </row>
    <row r="24" spans="2:14" ht="19" thickBot="1" x14ac:dyDescent="0.4">
      <c r="B24" s="212"/>
      <c r="C24" s="189" t="s">
        <v>895</v>
      </c>
      <c r="D24" s="190" t="s">
        <v>604</v>
      </c>
      <c r="E24" s="189" t="s">
        <v>896</v>
      </c>
      <c r="F24" s="189" t="s">
        <v>891</v>
      </c>
      <c r="G24" s="189" t="s">
        <v>853</v>
      </c>
      <c r="H24" s="210"/>
      <c r="I24" s="211"/>
      <c r="J24" s="191"/>
      <c r="K24" s="191"/>
      <c r="L24" s="191"/>
      <c r="M24" s="191"/>
      <c r="N24" s="191"/>
    </row>
    <row r="25" spans="2:14" ht="19" thickBot="1" x14ac:dyDescent="0.4">
      <c r="B25" s="213" t="s">
        <v>897</v>
      </c>
      <c r="C25" s="188" t="s">
        <v>898</v>
      </c>
      <c r="D25" s="190" t="s">
        <v>604</v>
      </c>
      <c r="E25" s="192" t="s">
        <v>890</v>
      </c>
      <c r="F25" s="189" t="s">
        <v>891</v>
      </c>
      <c r="G25" s="189" t="s">
        <v>853</v>
      </c>
      <c r="H25" s="211"/>
      <c r="I25" s="210"/>
      <c r="J25" s="191"/>
      <c r="K25" s="191"/>
      <c r="L25" s="191"/>
      <c r="M25" s="191"/>
      <c r="N25" s="191"/>
    </row>
    <row r="26" spans="2:14" ht="47" thickBot="1" x14ac:dyDescent="0.4">
      <c r="B26" s="214" t="s">
        <v>892</v>
      </c>
      <c r="C26" s="188" t="s">
        <v>899</v>
      </c>
      <c r="D26" s="190" t="s">
        <v>604</v>
      </c>
      <c r="E26" s="192" t="s">
        <v>894</v>
      </c>
      <c r="F26" s="189" t="s">
        <v>891</v>
      </c>
      <c r="G26" s="189" t="s">
        <v>853</v>
      </c>
      <c r="H26" s="211"/>
      <c r="I26" s="210"/>
      <c r="J26" s="191"/>
      <c r="K26" s="191"/>
      <c r="L26" s="191"/>
      <c r="M26" s="191"/>
      <c r="N26" s="191"/>
    </row>
    <row r="27" spans="2:14" ht="19" thickBot="1" x14ac:dyDescent="0.4">
      <c r="B27" s="215"/>
      <c r="C27" s="188" t="s">
        <v>900</v>
      </c>
      <c r="D27" s="190" t="s">
        <v>604</v>
      </c>
      <c r="E27" s="189" t="s">
        <v>896</v>
      </c>
      <c r="F27" s="189" t="s">
        <v>891</v>
      </c>
      <c r="G27" s="189" t="s">
        <v>853</v>
      </c>
      <c r="H27" s="211"/>
      <c r="I27" s="210"/>
      <c r="J27" s="191"/>
      <c r="K27" s="191"/>
      <c r="L27" s="191"/>
      <c r="M27" s="191"/>
      <c r="N27" s="191"/>
    </row>
    <row r="28" spans="2:14" ht="16" thickBot="1" x14ac:dyDescent="0.4">
      <c r="B28" s="785"/>
      <c r="C28" s="786"/>
      <c r="D28" s="786"/>
      <c r="E28" s="786"/>
      <c r="F28" s="786"/>
      <c r="G28" s="786"/>
      <c r="H28" s="786"/>
      <c r="I28" s="786"/>
      <c r="J28" s="786"/>
      <c r="K28" s="786"/>
      <c r="L28" s="786"/>
      <c r="M28" s="787"/>
      <c r="N28" s="208"/>
    </row>
    <row r="29" spans="2:14" ht="19" thickBot="1" x14ac:dyDescent="0.4">
      <c r="B29" s="216" t="s">
        <v>901</v>
      </c>
      <c r="C29" s="217" t="s">
        <v>902</v>
      </c>
      <c r="D29" s="190" t="s">
        <v>604</v>
      </c>
      <c r="E29" s="218" t="s">
        <v>890</v>
      </c>
      <c r="F29" s="217" t="s">
        <v>891</v>
      </c>
      <c r="G29" s="217" t="s">
        <v>853</v>
      </c>
      <c r="H29" s="191"/>
      <c r="I29" s="191"/>
      <c r="J29" s="210"/>
      <c r="K29" s="210"/>
      <c r="L29" s="210"/>
      <c r="M29" s="191"/>
      <c r="N29" s="191"/>
    </row>
    <row r="30" spans="2:14" ht="47" thickBot="1" x14ac:dyDescent="0.4">
      <c r="B30" s="216" t="s">
        <v>903</v>
      </c>
      <c r="C30" s="218" t="s">
        <v>904</v>
      </c>
      <c r="D30" s="190" t="s">
        <v>604</v>
      </c>
      <c r="E30" s="218" t="s">
        <v>894</v>
      </c>
      <c r="F30" s="217" t="s">
        <v>891</v>
      </c>
      <c r="G30" s="217" t="s">
        <v>853</v>
      </c>
      <c r="H30" s="191"/>
      <c r="I30" s="191"/>
      <c r="J30" s="210"/>
      <c r="K30" s="210"/>
      <c r="L30" s="210"/>
      <c r="M30" s="191"/>
      <c r="N30" s="191"/>
    </row>
    <row r="31" spans="2:14" ht="19" thickBot="1" x14ac:dyDescent="0.4">
      <c r="B31" s="219"/>
      <c r="C31" s="217" t="s">
        <v>905</v>
      </c>
      <c r="D31" s="190" t="s">
        <v>604</v>
      </c>
      <c r="E31" s="217" t="s">
        <v>896</v>
      </c>
      <c r="F31" s="217" t="s">
        <v>891</v>
      </c>
      <c r="G31" s="217" t="s">
        <v>853</v>
      </c>
      <c r="H31" s="191"/>
      <c r="I31" s="191"/>
      <c r="J31" s="210"/>
      <c r="K31" s="210"/>
      <c r="L31" s="210"/>
      <c r="M31" s="191"/>
      <c r="N31" s="191"/>
    </row>
    <row r="32" spans="2:14" ht="16" thickBot="1" x14ac:dyDescent="0.4">
      <c r="B32" s="788"/>
      <c r="C32" s="789"/>
      <c r="D32" s="789"/>
      <c r="E32" s="789"/>
      <c r="F32" s="789"/>
      <c r="G32" s="789"/>
      <c r="H32" s="789"/>
      <c r="I32" s="789"/>
      <c r="J32" s="789"/>
      <c r="K32" s="789"/>
      <c r="L32" s="789"/>
      <c r="M32" s="790"/>
      <c r="N32" s="208"/>
    </row>
    <row r="33" spans="2:17" ht="19" thickBot="1" x14ac:dyDescent="0.4">
      <c r="B33" s="216" t="s">
        <v>901</v>
      </c>
      <c r="C33" s="217" t="s">
        <v>906</v>
      </c>
      <c r="D33" s="190" t="s">
        <v>604</v>
      </c>
      <c r="E33" s="218" t="s">
        <v>890</v>
      </c>
      <c r="F33" s="217" t="s">
        <v>891</v>
      </c>
      <c r="G33" s="217" t="s">
        <v>853</v>
      </c>
      <c r="H33" s="191"/>
      <c r="I33" s="191"/>
      <c r="J33" s="210"/>
      <c r="K33" s="210"/>
      <c r="L33" s="210"/>
      <c r="M33" s="191"/>
      <c r="N33" s="191"/>
    </row>
    <row r="34" spans="2:17" ht="47" thickBot="1" x14ac:dyDescent="0.4">
      <c r="B34" s="216" t="s">
        <v>907</v>
      </c>
      <c r="C34" s="218" t="s">
        <v>908</v>
      </c>
      <c r="D34" s="190" t="s">
        <v>604</v>
      </c>
      <c r="E34" s="218" t="s">
        <v>894</v>
      </c>
      <c r="F34" s="217" t="s">
        <v>891</v>
      </c>
      <c r="G34" s="217" t="s">
        <v>853</v>
      </c>
      <c r="H34" s="191"/>
      <c r="I34" s="191"/>
      <c r="J34" s="210"/>
      <c r="K34" s="210"/>
      <c r="L34" s="210"/>
      <c r="M34" s="191"/>
      <c r="N34" s="191"/>
    </row>
    <row r="35" spans="2:17" ht="19" thickBot="1" x14ac:dyDescent="0.4">
      <c r="B35" s="220"/>
      <c r="C35" s="217" t="s">
        <v>94</v>
      </c>
      <c r="D35" s="190" t="s">
        <v>604</v>
      </c>
      <c r="E35" s="217" t="s">
        <v>896</v>
      </c>
      <c r="F35" s="217" t="s">
        <v>891</v>
      </c>
      <c r="G35" s="217" t="s">
        <v>853</v>
      </c>
      <c r="H35" s="191"/>
      <c r="I35" s="191"/>
      <c r="J35" s="210"/>
      <c r="K35" s="210"/>
      <c r="L35" s="210"/>
      <c r="M35" s="221"/>
      <c r="N35" s="221"/>
    </row>
    <row r="36" spans="2:17" x14ac:dyDescent="0.35">
      <c r="B36" s="222" t="s">
        <v>909</v>
      </c>
      <c r="C36" s="223"/>
      <c r="D36" s="223"/>
      <c r="E36" s="223"/>
      <c r="F36" s="223"/>
      <c r="G36" s="224"/>
      <c r="H36" s="224"/>
      <c r="I36" s="224"/>
      <c r="J36" s="224"/>
      <c r="K36" s="224"/>
    </row>
    <row r="37" spans="2:17" x14ac:dyDescent="0.35">
      <c r="B37" s="222"/>
      <c r="C37" s="223"/>
      <c r="D37" s="223"/>
      <c r="E37" s="223"/>
      <c r="F37" s="223"/>
      <c r="G37" s="224"/>
      <c r="H37" s="224"/>
      <c r="I37" s="224"/>
      <c r="J37" s="224"/>
      <c r="K37" s="224"/>
    </row>
    <row r="38" spans="2:17" x14ac:dyDescent="0.35">
      <c r="B38" s="222" t="s">
        <v>23</v>
      </c>
      <c r="C38" s="223"/>
      <c r="D38" s="223"/>
      <c r="E38" s="223"/>
      <c r="F38" s="223"/>
      <c r="G38" s="224"/>
      <c r="H38" s="224"/>
      <c r="I38" s="224"/>
      <c r="J38" s="224"/>
      <c r="K38" s="224"/>
    </row>
    <row r="39" spans="2:17" ht="15.5" x14ac:dyDescent="0.35">
      <c r="B39" s="225" t="s">
        <v>910</v>
      </c>
      <c r="C39" s="223"/>
      <c r="D39" s="223"/>
      <c r="E39" s="223"/>
      <c r="F39" s="223"/>
      <c r="G39" s="224"/>
      <c r="H39" s="224"/>
      <c r="I39" s="224"/>
      <c r="J39" s="224"/>
      <c r="K39" s="224"/>
    </row>
    <row r="40" spans="2:17" ht="15.5" x14ac:dyDescent="0.35">
      <c r="B40" s="225" t="s">
        <v>911</v>
      </c>
      <c r="C40" s="223"/>
      <c r="D40" s="223"/>
      <c r="E40" s="223"/>
      <c r="F40" s="223"/>
      <c r="G40" s="224"/>
      <c r="H40" s="224"/>
      <c r="I40" s="224"/>
      <c r="J40" s="224"/>
      <c r="K40" s="224"/>
    </row>
    <row r="41" spans="2:17" ht="27.75" customHeight="1" x14ac:dyDescent="0.35">
      <c r="B41" s="225" t="s">
        <v>912</v>
      </c>
      <c r="C41" s="223"/>
      <c r="D41" s="223"/>
      <c r="E41" s="223"/>
      <c r="F41" s="223"/>
      <c r="G41" s="224"/>
      <c r="H41" s="224"/>
      <c r="I41" s="224"/>
      <c r="J41" s="224"/>
      <c r="K41" s="224"/>
    </row>
    <row r="42" spans="2:17" ht="15.5" x14ac:dyDescent="0.35">
      <c r="B42" s="225" t="s">
        <v>913</v>
      </c>
      <c r="C42" s="223"/>
      <c r="D42" s="223"/>
      <c r="E42" s="223"/>
      <c r="F42" s="223"/>
      <c r="G42" s="224"/>
      <c r="H42" s="224"/>
      <c r="I42" s="224"/>
      <c r="J42" s="224"/>
      <c r="K42" s="224"/>
    </row>
    <row r="43" spans="2:17" ht="15.5" x14ac:dyDescent="0.35">
      <c r="B43" s="225" t="s">
        <v>914</v>
      </c>
      <c r="C43" s="223"/>
      <c r="D43" s="223"/>
      <c r="E43" s="223"/>
      <c r="F43" s="223"/>
      <c r="G43" s="224"/>
      <c r="H43" s="224"/>
      <c r="I43" s="224"/>
      <c r="J43" s="224"/>
      <c r="K43" s="224"/>
    </row>
    <row r="44" spans="2:17" ht="15.5" x14ac:dyDescent="0.35">
      <c r="B44" s="721" t="s">
        <v>915</v>
      </c>
      <c r="C44" s="721"/>
      <c r="D44" s="721"/>
      <c r="E44" s="721"/>
      <c r="F44" s="721"/>
      <c r="G44" s="721"/>
      <c r="H44" s="721"/>
      <c r="I44" s="721"/>
      <c r="J44" s="721"/>
      <c r="K44" s="721"/>
      <c r="L44" s="721"/>
      <c r="M44" s="721"/>
      <c r="N44" s="721"/>
      <c r="O44" s="721"/>
      <c r="P44" s="721"/>
      <c r="Q44" s="721"/>
    </row>
    <row r="45" spans="2:17" ht="15.5" x14ac:dyDescent="0.35">
      <c r="B45" s="721" t="s">
        <v>916</v>
      </c>
      <c r="C45" s="721"/>
      <c r="D45" s="721"/>
      <c r="E45" s="721"/>
      <c r="F45" s="721"/>
      <c r="G45" s="721"/>
      <c r="H45" s="721"/>
      <c r="I45" s="721"/>
      <c r="J45" s="721"/>
      <c r="K45" s="721"/>
      <c r="L45" s="721"/>
      <c r="M45" s="721"/>
      <c r="N45" s="721"/>
      <c r="O45" s="721"/>
      <c r="P45" s="721"/>
      <c r="Q45" s="721"/>
    </row>
    <row r="46" spans="2:17" ht="15.5" x14ac:dyDescent="0.35">
      <c r="B46" s="225" t="s">
        <v>917</v>
      </c>
      <c r="C46" s="223"/>
      <c r="D46" s="223"/>
      <c r="E46" s="223"/>
      <c r="F46" s="223"/>
      <c r="G46" s="224"/>
      <c r="H46" s="224"/>
      <c r="I46" s="224"/>
      <c r="J46" s="224"/>
      <c r="K46" s="224"/>
    </row>
    <row r="47" spans="2:17" ht="15.5" x14ac:dyDescent="0.35">
      <c r="B47" s="721" t="s">
        <v>918</v>
      </c>
      <c r="C47" s="721"/>
      <c r="D47" s="721"/>
      <c r="E47" s="721"/>
      <c r="F47" s="721"/>
      <c r="G47" s="721"/>
      <c r="H47" s="721"/>
      <c r="I47" s="721"/>
      <c r="J47" s="721"/>
      <c r="K47" s="721"/>
      <c r="L47" s="721"/>
      <c r="M47" s="721"/>
      <c r="N47" s="721"/>
      <c r="O47" s="721"/>
      <c r="P47" s="721"/>
      <c r="Q47" s="721"/>
    </row>
    <row r="48" spans="2:17" ht="15.75" customHeight="1" x14ac:dyDescent="0.35">
      <c r="B48" s="222" t="s">
        <v>919</v>
      </c>
      <c r="C48" s="223"/>
      <c r="D48" s="223"/>
      <c r="E48" s="223"/>
      <c r="F48" s="223"/>
      <c r="G48" s="224"/>
      <c r="H48" s="224"/>
      <c r="I48" s="224"/>
      <c r="J48" s="224"/>
      <c r="K48" s="224"/>
    </row>
    <row r="49" spans="2:11" x14ac:dyDescent="0.35">
      <c r="B49" s="222" t="s">
        <v>920</v>
      </c>
      <c r="C49" s="223"/>
      <c r="D49" s="223"/>
      <c r="E49" s="223"/>
      <c r="F49" s="223"/>
      <c r="G49" s="224"/>
      <c r="H49" s="224"/>
      <c r="I49" s="224"/>
      <c r="J49" s="224"/>
      <c r="K49" s="224"/>
    </row>
    <row r="50" spans="2:11" ht="15.75" customHeight="1" x14ac:dyDescent="0.35">
      <c r="B50" s="222" t="s">
        <v>921</v>
      </c>
      <c r="C50" s="223"/>
      <c r="D50" s="223"/>
      <c r="E50" s="223"/>
      <c r="F50" s="223"/>
      <c r="G50" s="224"/>
      <c r="H50" s="224"/>
      <c r="I50" s="224"/>
      <c r="J50" s="224"/>
      <c r="K50" s="224"/>
    </row>
    <row r="51" spans="2:11" x14ac:dyDescent="0.35">
      <c r="B51" s="222" t="s">
        <v>922</v>
      </c>
      <c r="C51" s="223"/>
      <c r="D51" s="223"/>
      <c r="E51" s="223"/>
      <c r="F51" s="223"/>
      <c r="G51" s="224"/>
      <c r="H51" s="224"/>
      <c r="I51" s="224"/>
      <c r="J51" s="224"/>
      <c r="K51" s="224"/>
    </row>
    <row r="52" spans="2:11" x14ac:dyDescent="0.35">
      <c r="B52" s="222" t="s">
        <v>923</v>
      </c>
      <c r="C52" s="223"/>
      <c r="D52" s="223"/>
      <c r="E52" s="223"/>
      <c r="F52" s="223"/>
      <c r="G52" s="224"/>
      <c r="H52" s="224"/>
      <c r="I52" s="224"/>
      <c r="J52" s="224"/>
      <c r="K52" s="224"/>
    </row>
    <row r="53" spans="2:11" ht="15.75" customHeight="1" x14ac:dyDescent="0.35">
      <c r="B53" s="222" t="s">
        <v>924</v>
      </c>
      <c r="C53" s="223"/>
      <c r="D53" s="223"/>
      <c r="E53" s="223"/>
      <c r="F53" s="223"/>
      <c r="G53" s="224"/>
      <c r="H53" s="224"/>
      <c r="I53" s="224"/>
      <c r="J53" s="224"/>
      <c r="K53" s="224"/>
    </row>
    <row r="54" spans="2:11" x14ac:dyDescent="0.35">
      <c r="B54" s="226"/>
      <c r="C54" s="223"/>
      <c r="D54" s="223"/>
      <c r="E54" s="223"/>
      <c r="F54" s="223"/>
      <c r="G54" s="224"/>
      <c r="H54" s="224"/>
      <c r="I54" s="224"/>
      <c r="J54" s="224"/>
      <c r="K54" s="224"/>
    </row>
    <row r="55" spans="2:11" x14ac:dyDescent="0.35">
      <c r="B55" s="222" t="s">
        <v>925</v>
      </c>
      <c r="C55" s="223"/>
      <c r="D55" s="223"/>
      <c r="E55" s="223"/>
      <c r="F55" s="223"/>
      <c r="G55" s="224"/>
      <c r="H55" s="224"/>
      <c r="I55" s="224"/>
      <c r="J55" s="224"/>
      <c r="K55" s="224"/>
    </row>
    <row r="56" spans="2:11" x14ac:dyDescent="0.35">
      <c r="B56" s="222" t="s">
        <v>926</v>
      </c>
      <c r="C56" s="223"/>
      <c r="D56" s="223"/>
      <c r="E56" s="223"/>
      <c r="F56" s="223"/>
      <c r="G56" s="224"/>
      <c r="H56" s="224"/>
      <c r="I56" s="224"/>
      <c r="J56" s="224"/>
      <c r="K56" s="224"/>
    </row>
    <row r="57" spans="2:11" x14ac:dyDescent="0.35">
      <c r="B57" s="222" t="s">
        <v>927</v>
      </c>
      <c r="C57" s="223"/>
      <c r="D57" s="223"/>
      <c r="E57" s="223"/>
      <c r="F57" s="223"/>
      <c r="G57" s="224"/>
      <c r="H57" s="224"/>
      <c r="I57" s="224"/>
      <c r="J57" s="224"/>
      <c r="K57" s="224"/>
    </row>
    <row r="58" spans="2:11" x14ac:dyDescent="0.35">
      <c r="B58" s="226"/>
      <c r="C58" s="223"/>
      <c r="D58" s="223"/>
      <c r="E58" s="223"/>
      <c r="F58" s="223"/>
      <c r="G58" s="224"/>
      <c r="H58" s="224"/>
      <c r="I58" s="224"/>
      <c r="J58" s="224"/>
      <c r="K58" s="224"/>
    </row>
    <row r="59" spans="2:11" ht="16.5" customHeight="1" x14ac:dyDescent="0.35">
      <c r="B59" s="222" t="s">
        <v>928</v>
      </c>
      <c r="C59" s="223"/>
      <c r="D59" s="223"/>
      <c r="E59" s="223"/>
      <c r="F59" s="223"/>
      <c r="G59" s="224"/>
      <c r="H59" s="224"/>
      <c r="I59" s="224"/>
      <c r="J59" s="224"/>
      <c r="K59" s="224"/>
    </row>
    <row r="60" spans="2:11" x14ac:dyDescent="0.35">
      <c r="B60" s="222" t="s">
        <v>929</v>
      </c>
      <c r="C60" s="223"/>
      <c r="D60" s="223"/>
      <c r="E60" s="223"/>
      <c r="F60" s="223"/>
      <c r="G60" s="224"/>
      <c r="H60" s="224"/>
      <c r="I60" s="224"/>
      <c r="J60" s="224"/>
      <c r="K60" s="224"/>
    </row>
    <row r="61" spans="2:11" x14ac:dyDescent="0.35">
      <c r="B61" s="222" t="s">
        <v>930</v>
      </c>
      <c r="C61" s="223"/>
      <c r="D61" s="223"/>
      <c r="E61" s="223"/>
      <c r="F61" s="223"/>
      <c r="G61" s="224"/>
      <c r="H61" s="224"/>
      <c r="I61" s="224"/>
      <c r="J61" s="224"/>
      <c r="K61" s="224"/>
    </row>
    <row r="62" spans="2:11" x14ac:dyDescent="0.35">
      <c r="B62" s="226"/>
      <c r="C62" s="223"/>
      <c r="D62" s="223"/>
      <c r="E62" s="223"/>
      <c r="F62" s="223"/>
      <c r="G62" s="224"/>
      <c r="H62" s="224"/>
      <c r="I62" s="224"/>
      <c r="J62" s="224"/>
      <c r="K62" s="224"/>
    </row>
    <row r="63" spans="2:11" ht="15.5" x14ac:dyDescent="0.35">
      <c r="B63" s="225" t="s">
        <v>931</v>
      </c>
      <c r="C63" s="223"/>
      <c r="D63" s="223"/>
      <c r="E63" s="223"/>
      <c r="F63" s="223"/>
      <c r="G63" s="224"/>
      <c r="H63" s="224"/>
      <c r="I63" s="224"/>
      <c r="J63" s="224"/>
      <c r="K63" s="224"/>
    </row>
    <row r="64" spans="2:11" ht="73.5" customHeight="1" x14ac:dyDescent="0.35">
      <c r="B64" s="225" t="s">
        <v>932</v>
      </c>
      <c r="C64" s="223"/>
      <c r="D64" s="223"/>
      <c r="E64" s="223"/>
      <c r="F64" s="223"/>
      <c r="G64" s="224"/>
      <c r="H64" s="224"/>
      <c r="I64" s="224"/>
      <c r="J64" s="224"/>
      <c r="K64" s="224"/>
    </row>
    <row r="66" spans="2:11" ht="15.5" x14ac:dyDescent="0.35">
      <c r="B66" s="738" t="s">
        <v>933</v>
      </c>
      <c r="C66" s="738"/>
      <c r="D66" s="738"/>
      <c r="E66" s="738"/>
      <c r="F66" s="738"/>
      <c r="G66" s="738"/>
      <c r="H66" s="738"/>
      <c r="I66" s="738"/>
      <c r="J66" s="738"/>
      <c r="K66" s="738"/>
    </row>
    <row r="67" spans="2:11" ht="15" thickBot="1" x14ac:dyDescent="0.4"/>
    <row r="68" spans="2:11" ht="15.5" thickBot="1" x14ac:dyDescent="0.4">
      <c r="B68" s="767" t="s">
        <v>610</v>
      </c>
      <c r="C68" s="767" t="s">
        <v>934</v>
      </c>
      <c r="D68" s="767" t="s">
        <v>353</v>
      </c>
      <c r="E68" s="767" t="s">
        <v>33</v>
      </c>
      <c r="F68" s="767" t="s">
        <v>935</v>
      </c>
      <c r="G68" s="769" t="s">
        <v>37</v>
      </c>
      <c r="H68" s="770"/>
      <c r="I68" s="770"/>
      <c r="J68" s="770"/>
      <c r="K68" s="771"/>
    </row>
    <row r="69" spans="2:11" ht="19" thickBot="1" x14ac:dyDescent="0.4">
      <c r="B69" s="768"/>
      <c r="C69" s="768"/>
      <c r="D69" s="768"/>
      <c r="E69" s="768"/>
      <c r="F69" s="768"/>
      <c r="G69" s="33" t="s">
        <v>936</v>
      </c>
      <c r="H69" s="33" t="s">
        <v>112</v>
      </c>
      <c r="I69" s="33" t="s">
        <v>937</v>
      </c>
      <c r="J69" s="33" t="s">
        <v>938</v>
      </c>
      <c r="K69" s="33" t="s">
        <v>939</v>
      </c>
    </row>
    <row r="70" spans="2:11" ht="19" thickBot="1" x14ac:dyDescent="0.4">
      <c r="B70" s="179" t="s">
        <v>940</v>
      </c>
      <c r="C70" s="33" t="s">
        <v>941</v>
      </c>
      <c r="D70" s="227" t="s">
        <v>14</v>
      </c>
      <c r="E70" s="33" t="s">
        <v>942</v>
      </c>
      <c r="F70" s="33" t="s">
        <v>853</v>
      </c>
      <c r="G70" s="228"/>
      <c r="H70" s="228"/>
      <c r="I70" s="228"/>
      <c r="J70" s="228"/>
      <c r="K70" s="228"/>
    </row>
    <row r="71" spans="2:11" ht="34.5" thickBot="1" x14ac:dyDescent="0.4">
      <c r="B71" s="179" t="s">
        <v>943</v>
      </c>
      <c r="C71" s="33" t="s">
        <v>856</v>
      </c>
      <c r="D71" s="227" t="s">
        <v>14</v>
      </c>
      <c r="E71" s="33" t="s">
        <v>942</v>
      </c>
      <c r="F71" s="33" t="s">
        <v>853</v>
      </c>
      <c r="G71" s="229"/>
      <c r="H71" s="229"/>
      <c r="I71" s="35"/>
      <c r="J71" s="35"/>
      <c r="K71" s="35"/>
    </row>
    <row r="72" spans="2:11" ht="34.5" thickBot="1" x14ac:dyDescent="0.4">
      <c r="B72" s="179" t="s">
        <v>944</v>
      </c>
      <c r="C72" s="33" t="s">
        <v>860</v>
      </c>
      <c r="D72" s="227" t="s">
        <v>14</v>
      </c>
      <c r="E72" s="33" t="s">
        <v>942</v>
      </c>
      <c r="F72" s="33" t="s">
        <v>853</v>
      </c>
      <c r="G72" s="35"/>
      <c r="H72" s="35"/>
      <c r="I72" s="229"/>
      <c r="J72" s="229"/>
      <c r="K72" s="229"/>
    </row>
    <row r="73" spans="2:11" ht="34.5" thickBot="1" x14ac:dyDescent="0.4">
      <c r="B73" s="179" t="s">
        <v>945</v>
      </c>
      <c r="C73" s="33" t="s">
        <v>864</v>
      </c>
      <c r="D73" s="227" t="s">
        <v>884</v>
      </c>
      <c r="E73" s="33" t="s">
        <v>942</v>
      </c>
      <c r="F73" s="33" t="s">
        <v>853</v>
      </c>
      <c r="G73" s="35"/>
      <c r="H73" s="35"/>
      <c r="I73" s="229"/>
      <c r="J73" s="229"/>
      <c r="K73" s="229"/>
    </row>
    <row r="74" spans="2:11" ht="34.5" thickBot="1" x14ac:dyDescent="0.4">
      <c r="B74" s="179" t="s">
        <v>946</v>
      </c>
      <c r="C74" s="33" t="s">
        <v>868</v>
      </c>
      <c r="D74" s="227" t="s">
        <v>884</v>
      </c>
      <c r="E74" s="33" t="s">
        <v>942</v>
      </c>
      <c r="F74" s="33" t="s">
        <v>853</v>
      </c>
      <c r="G74" s="35"/>
      <c r="H74" s="35"/>
      <c r="I74" s="229"/>
      <c r="J74" s="229"/>
      <c r="K74" s="229"/>
    </row>
    <row r="75" spans="2:11" ht="30.75" customHeight="1" x14ac:dyDescent="0.35">
      <c r="B75" s="230" t="s">
        <v>947</v>
      </c>
      <c r="C75" s="755" t="s">
        <v>870</v>
      </c>
      <c r="D75" s="763" t="s">
        <v>604</v>
      </c>
      <c r="E75" s="755" t="s">
        <v>942</v>
      </c>
      <c r="F75" s="755" t="s">
        <v>853</v>
      </c>
      <c r="G75" s="761"/>
      <c r="H75" s="761"/>
      <c r="I75" s="765"/>
      <c r="J75" s="765"/>
      <c r="K75" s="765"/>
    </row>
    <row r="76" spans="2:11" ht="57.75" customHeight="1" thickBot="1" x14ac:dyDescent="0.4">
      <c r="B76" s="122" t="s">
        <v>948</v>
      </c>
      <c r="C76" s="756"/>
      <c r="D76" s="764"/>
      <c r="E76" s="756"/>
      <c r="F76" s="756"/>
      <c r="G76" s="762"/>
      <c r="H76" s="762"/>
      <c r="I76" s="766"/>
      <c r="J76" s="766"/>
      <c r="K76" s="766"/>
    </row>
    <row r="77" spans="2:11" ht="27.75" customHeight="1" x14ac:dyDescent="0.35">
      <c r="B77" s="230" t="s">
        <v>901</v>
      </c>
      <c r="C77" s="755" t="s">
        <v>872</v>
      </c>
      <c r="D77" s="763" t="s">
        <v>604</v>
      </c>
      <c r="E77" s="755" t="s">
        <v>942</v>
      </c>
      <c r="F77" s="755" t="s">
        <v>853</v>
      </c>
      <c r="G77" s="765"/>
      <c r="H77" s="765"/>
      <c r="I77" s="761"/>
      <c r="J77" s="761"/>
      <c r="K77" s="761"/>
    </row>
    <row r="78" spans="2:11" ht="48.75" customHeight="1" thickBot="1" x14ac:dyDescent="0.4">
      <c r="B78" s="122" t="s">
        <v>949</v>
      </c>
      <c r="C78" s="756"/>
      <c r="D78" s="764"/>
      <c r="E78" s="756"/>
      <c r="F78" s="756"/>
      <c r="G78" s="766"/>
      <c r="H78" s="766"/>
      <c r="I78" s="762"/>
      <c r="J78" s="762"/>
      <c r="K78" s="762"/>
    </row>
    <row r="79" spans="2:11" ht="50" thickBot="1" x14ac:dyDescent="0.4">
      <c r="B79" s="179" t="s">
        <v>950</v>
      </c>
      <c r="C79" s="33" t="s">
        <v>875</v>
      </c>
      <c r="D79" s="227" t="s">
        <v>604</v>
      </c>
      <c r="E79" s="33" t="s">
        <v>942</v>
      </c>
      <c r="F79" s="33" t="s">
        <v>853</v>
      </c>
      <c r="G79" s="35"/>
      <c r="H79" s="35"/>
      <c r="I79" s="231"/>
      <c r="J79" s="231"/>
      <c r="K79" s="231"/>
    </row>
    <row r="80" spans="2:11" ht="33.75" customHeight="1" x14ac:dyDescent="0.35">
      <c r="B80" s="230" t="s">
        <v>901</v>
      </c>
      <c r="C80" s="755" t="s">
        <v>878</v>
      </c>
      <c r="D80" s="763" t="s">
        <v>604</v>
      </c>
      <c r="E80" s="755" t="s">
        <v>942</v>
      </c>
      <c r="F80" s="755" t="s">
        <v>853</v>
      </c>
      <c r="G80" s="765"/>
      <c r="H80" s="765"/>
      <c r="I80" s="761"/>
      <c r="J80" s="761"/>
      <c r="K80" s="761"/>
    </row>
    <row r="81" spans="2:12" ht="47.25" customHeight="1" thickBot="1" x14ac:dyDescent="0.4">
      <c r="B81" s="122" t="s">
        <v>951</v>
      </c>
      <c r="C81" s="756"/>
      <c r="D81" s="764"/>
      <c r="E81" s="756"/>
      <c r="F81" s="756"/>
      <c r="G81" s="766"/>
      <c r="H81" s="766"/>
      <c r="I81" s="762"/>
      <c r="J81" s="762"/>
      <c r="K81" s="762"/>
    </row>
    <row r="82" spans="2:12" x14ac:dyDescent="0.35">
      <c r="B82" s="222" t="s">
        <v>952</v>
      </c>
    </row>
    <row r="83" spans="2:12" x14ac:dyDescent="0.35">
      <c r="B83" s="222"/>
    </row>
    <row r="84" spans="2:12" x14ac:dyDescent="0.35">
      <c r="B84" s="222" t="s">
        <v>23</v>
      </c>
      <c r="C84" s="224"/>
      <c r="D84" s="224"/>
      <c r="E84" s="224"/>
      <c r="F84" s="224"/>
      <c r="G84" s="224"/>
      <c r="H84" s="224"/>
      <c r="I84" s="224"/>
      <c r="J84" s="224"/>
      <c r="K84" s="224"/>
    </row>
    <row r="85" spans="2:12" ht="15.5" x14ac:dyDescent="0.35">
      <c r="B85" s="721" t="s">
        <v>953</v>
      </c>
      <c r="C85" s="721"/>
      <c r="D85" s="721"/>
      <c r="E85" s="721"/>
      <c r="F85" s="721"/>
      <c r="G85" s="721"/>
      <c r="H85" s="721"/>
      <c r="I85" s="721"/>
      <c r="J85" s="721"/>
      <c r="K85" s="721"/>
    </row>
    <row r="86" spans="2:12" ht="15.5" x14ac:dyDescent="0.35">
      <c r="B86" s="721" t="s">
        <v>954</v>
      </c>
      <c r="C86" s="721"/>
      <c r="D86" s="721"/>
      <c r="E86" s="721"/>
      <c r="F86" s="721"/>
      <c r="G86" s="721"/>
      <c r="H86" s="721"/>
      <c r="I86" s="721"/>
      <c r="J86" s="721"/>
      <c r="K86" s="721"/>
    </row>
    <row r="87" spans="2:12" ht="15.5" x14ac:dyDescent="0.35">
      <c r="B87" s="721" t="s">
        <v>955</v>
      </c>
      <c r="C87" s="721"/>
      <c r="D87" s="721"/>
      <c r="E87" s="721"/>
      <c r="F87" s="721"/>
      <c r="G87" s="721"/>
      <c r="H87" s="721"/>
      <c r="I87" s="721"/>
      <c r="J87" s="721"/>
      <c r="K87" s="721"/>
    </row>
    <row r="88" spans="2:12" ht="15.5" x14ac:dyDescent="0.35">
      <c r="B88" s="721" t="s">
        <v>956</v>
      </c>
      <c r="C88" s="721"/>
      <c r="D88" s="721"/>
      <c r="E88" s="721"/>
      <c r="F88" s="721"/>
      <c r="G88" s="721"/>
      <c r="H88" s="721"/>
      <c r="I88" s="721"/>
      <c r="J88" s="721"/>
      <c r="K88" s="721"/>
    </row>
    <row r="89" spans="2:12" ht="15.5" x14ac:dyDescent="0.35">
      <c r="B89" s="225" t="s">
        <v>957</v>
      </c>
      <c r="C89" s="224"/>
      <c r="D89" s="224"/>
      <c r="E89" s="224"/>
      <c r="F89" s="224"/>
      <c r="G89" s="224"/>
      <c r="H89" s="224"/>
      <c r="I89" s="224"/>
      <c r="J89" s="224"/>
      <c r="K89" s="224"/>
    </row>
    <row r="90" spans="2:12" ht="15.5" x14ac:dyDescent="0.35">
      <c r="B90" s="225" t="s">
        <v>958</v>
      </c>
      <c r="C90" s="224"/>
      <c r="D90" s="224"/>
      <c r="E90" s="224"/>
      <c r="F90" s="224"/>
      <c r="G90" s="224"/>
      <c r="H90" s="224"/>
      <c r="I90" s="224"/>
      <c r="J90" s="224"/>
      <c r="K90" s="224"/>
    </row>
    <row r="91" spans="2:12" ht="15.5" x14ac:dyDescent="0.35">
      <c r="B91" s="225" t="s">
        <v>959</v>
      </c>
      <c r="C91" s="224"/>
      <c r="D91" s="224"/>
      <c r="E91" s="224"/>
      <c r="F91" s="224"/>
      <c r="G91" s="224"/>
      <c r="H91" s="224"/>
      <c r="I91" s="224"/>
      <c r="J91" s="224"/>
      <c r="K91" s="224"/>
    </row>
    <row r="92" spans="2:12" ht="15.5" x14ac:dyDescent="0.35">
      <c r="B92" s="225" t="s">
        <v>960</v>
      </c>
      <c r="C92" s="224"/>
      <c r="D92" s="224"/>
      <c r="E92" s="224"/>
      <c r="F92" s="224"/>
      <c r="G92" s="224"/>
      <c r="H92" s="224"/>
      <c r="I92" s="224"/>
      <c r="J92" s="224"/>
      <c r="K92" s="224"/>
    </row>
    <row r="93" spans="2:12" ht="15.5" x14ac:dyDescent="0.35">
      <c r="B93" s="225" t="s">
        <v>961</v>
      </c>
      <c r="C93" s="224"/>
      <c r="D93" s="224"/>
      <c r="E93" s="224"/>
      <c r="F93" s="224"/>
      <c r="G93" s="224"/>
      <c r="H93" s="224"/>
      <c r="I93" s="224"/>
      <c r="J93" s="224"/>
      <c r="K93" s="224"/>
    </row>
    <row r="96" spans="2:12" ht="33" customHeight="1" x14ac:dyDescent="0.35">
      <c r="B96" s="760" t="s">
        <v>962</v>
      </c>
      <c r="C96" s="760"/>
      <c r="D96" s="760"/>
      <c r="E96" s="760"/>
      <c r="F96" s="760"/>
      <c r="G96" s="760"/>
      <c r="H96" s="760"/>
      <c r="I96" s="760"/>
      <c r="J96" s="760"/>
      <c r="K96" s="760"/>
      <c r="L96" s="760"/>
    </row>
    <row r="97" spans="2:16" ht="15" thickBot="1" x14ac:dyDescent="0.4">
      <c r="B97" s="105"/>
    </row>
    <row r="98" spans="2:16" ht="16" thickBot="1" x14ac:dyDescent="0.4">
      <c r="B98" s="755" t="s">
        <v>610</v>
      </c>
      <c r="C98" s="755" t="s">
        <v>934</v>
      </c>
      <c r="D98" s="755" t="s">
        <v>353</v>
      </c>
      <c r="E98" s="755" t="s">
        <v>2</v>
      </c>
      <c r="F98" s="755" t="s">
        <v>33</v>
      </c>
      <c r="G98" s="755" t="s">
        <v>963</v>
      </c>
      <c r="H98" s="757" t="s">
        <v>37</v>
      </c>
      <c r="I98" s="758"/>
      <c r="J98" s="758"/>
      <c r="K98" s="758"/>
      <c r="L98" s="759"/>
      <c r="P98" s="741" t="s">
        <v>964</v>
      </c>
    </row>
    <row r="99" spans="2:16" ht="19" thickBot="1" x14ac:dyDescent="0.4">
      <c r="B99" s="756"/>
      <c r="C99" s="756"/>
      <c r="D99" s="756"/>
      <c r="E99" s="756"/>
      <c r="F99" s="756"/>
      <c r="G99" s="756"/>
      <c r="H99" s="33" t="s">
        <v>965</v>
      </c>
      <c r="I99" s="33" t="s">
        <v>112</v>
      </c>
      <c r="J99" s="33" t="s">
        <v>937</v>
      </c>
      <c r="K99" s="33" t="s">
        <v>938</v>
      </c>
      <c r="L99" s="33" t="s">
        <v>939</v>
      </c>
      <c r="P99" s="742"/>
    </row>
    <row r="100" spans="2:16" ht="105" customHeight="1" thickBot="1" x14ac:dyDescent="0.4">
      <c r="B100" s="122" t="s">
        <v>966</v>
      </c>
      <c r="C100" s="33" t="s">
        <v>941</v>
      </c>
      <c r="D100" s="227" t="s">
        <v>14</v>
      </c>
      <c r="E100" s="602" t="s">
        <v>967</v>
      </c>
      <c r="F100" s="33" t="s">
        <v>852</v>
      </c>
      <c r="G100" s="33" t="s">
        <v>853</v>
      </c>
      <c r="H100" s="232"/>
      <c r="I100" s="232"/>
      <c r="J100" s="233"/>
      <c r="K100" s="233"/>
      <c r="L100" s="233"/>
      <c r="P100" s="234"/>
    </row>
    <row r="101" spans="2:16" ht="69" customHeight="1" thickBot="1" x14ac:dyDescent="0.4">
      <c r="B101" s="147" t="s">
        <v>968</v>
      </c>
      <c r="C101" s="177" t="s">
        <v>856</v>
      </c>
      <c r="D101" s="227" t="s">
        <v>14</v>
      </c>
      <c r="E101" s="602" t="s">
        <v>969</v>
      </c>
      <c r="F101" s="177" t="s">
        <v>852</v>
      </c>
      <c r="G101" s="177" t="s">
        <v>853</v>
      </c>
      <c r="H101" s="233"/>
      <c r="I101" s="233"/>
      <c r="J101" s="232"/>
      <c r="K101" s="232"/>
      <c r="L101" s="232"/>
      <c r="P101" s="235" t="s">
        <v>970</v>
      </c>
    </row>
    <row r="102" spans="2:16" ht="39.75" customHeight="1" thickBot="1" x14ac:dyDescent="0.4">
      <c r="B102" s="597" t="s">
        <v>971</v>
      </c>
      <c r="C102" s="365" t="s">
        <v>860</v>
      </c>
      <c r="D102" s="596" t="s">
        <v>972</v>
      </c>
      <c r="E102" s="603" t="s">
        <v>973</v>
      </c>
      <c r="F102" s="364" t="s">
        <v>852</v>
      </c>
      <c r="G102" s="365" t="s">
        <v>853</v>
      </c>
      <c r="H102" s="598"/>
      <c r="I102" s="598"/>
      <c r="J102" s="599"/>
      <c r="K102" s="599"/>
      <c r="L102" s="599"/>
      <c r="P102" s="236" t="s">
        <v>974</v>
      </c>
    </row>
    <row r="103" spans="2:16" ht="408.75" customHeight="1" x14ac:dyDescent="0.35">
      <c r="B103" s="751" t="s">
        <v>975</v>
      </c>
      <c r="C103" s="749" t="s">
        <v>864</v>
      </c>
      <c r="D103" s="747" t="s">
        <v>286</v>
      </c>
      <c r="E103" s="745" t="s">
        <v>2920</v>
      </c>
      <c r="F103" s="753" t="s">
        <v>2921</v>
      </c>
      <c r="G103" s="753" t="s">
        <v>976</v>
      </c>
      <c r="H103" s="753">
        <v>6200</v>
      </c>
      <c r="I103" s="753">
        <v>6200</v>
      </c>
      <c r="J103" s="753">
        <v>920</v>
      </c>
      <c r="K103" s="753" t="s">
        <v>290</v>
      </c>
      <c r="L103" s="753" t="s">
        <v>290</v>
      </c>
      <c r="P103" s="237" t="s">
        <v>977</v>
      </c>
    </row>
    <row r="104" spans="2:16" ht="408.75" customHeight="1" thickBot="1" x14ac:dyDescent="0.4">
      <c r="B104" s="752"/>
      <c r="C104" s="750"/>
      <c r="D104" s="748"/>
      <c r="E104" s="746"/>
      <c r="F104" s="754"/>
      <c r="G104" s="754"/>
      <c r="H104" s="754"/>
      <c r="I104" s="754"/>
      <c r="J104" s="754"/>
      <c r="K104" s="754"/>
      <c r="L104" s="754"/>
      <c r="P104" s="595"/>
    </row>
    <row r="105" spans="2:16" ht="34.5" customHeight="1" x14ac:dyDescent="0.35">
      <c r="B105" s="743" t="s">
        <v>978</v>
      </c>
      <c r="C105" s="743"/>
      <c r="D105" s="743"/>
      <c r="E105" s="743"/>
      <c r="F105" s="743"/>
      <c r="G105" s="743"/>
      <c r="H105" s="743"/>
      <c r="I105" s="743"/>
      <c r="J105" s="743"/>
      <c r="K105" s="743"/>
      <c r="L105" s="743"/>
      <c r="M105" s="224"/>
      <c r="N105" s="224"/>
    </row>
    <row r="107" spans="2:16" x14ac:dyDescent="0.35">
      <c r="B107" s="744" t="s">
        <v>979</v>
      </c>
      <c r="C107" s="744"/>
      <c r="D107" s="744"/>
      <c r="E107" s="744"/>
      <c r="F107" s="744"/>
      <c r="G107" s="744"/>
      <c r="H107" s="744"/>
      <c r="I107" s="744"/>
      <c r="J107" s="744"/>
      <c r="K107" s="744"/>
      <c r="L107" s="744"/>
    </row>
    <row r="108" spans="2:16" x14ac:dyDescent="0.35">
      <c r="B108" s="222"/>
      <c r="C108" s="238"/>
    </row>
    <row r="109" spans="2:16" x14ac:dyDescent="0.35">
      <c r="B109" s="222" t="s">
        <v>23</v>
      </c>
      <c r="C109" s="238"/>
    </row>
    <row r="110" spans="2:16" ht="15.5" x14ac:dyDescent="0.35">
      <c r="B110" s="721" t="s">
        <v>953</v>
      </c>
      <c r="C110" s="721"/>
      <c r="D110" s="721"/>
      <c r="E110" s="721"/>
      <c r="F110" s="721"/>
      <c r="G110" s="721"/>
      <c r="H110" s="721"/>
      <c r="I110" s="721"/>
      <c r="J110" s="721"/>
      <c r="K110" s="721"/>
      <c r="L110" s="721"/>
    </row>
    <row r="111" spans="2:16" ht="15.5" x14ac:dyDescent="0.35">
      <c r="B111" s="721" t="s">
        <v>980</v>
      </c>
      <c r="C111" s="721"/>
      <c r="D111" s="721"/>
      <c r="E111" s="721"/>
      <c r="F111" s="721"/>
      <c r="G111" s="721"/>
      <c r="H111" s="721"/>
      <c r="I111" s="721"/>
      <c r="J111" s="721"/>
      <c r="K111" s="721"/>
      <c r="L111" s="721"/>
    </row>
    <row r="112" spans="2:16" ht="15.5" x14ac:dyDescent="0.35">
      <c r="B112" s="721" t="s">
        <v>981</v>
      </c>
      <c r="C112" s="721"/>
      <c r="D112" s="721"/>
      <c r="E112" s="721"/>
      <c r="F112" s="721"/>
      <c r="G112" s="721"/>
      <c r="H112" s="721"/>
      <c r="I112" s="721"/>
      <c r="J112" s="721"/>
      <c r="K112" s="721"/>
      <c r="L112" s="721"/>
    </row>
    <row r="113" spans="2:16" ht="15.5" x14ac:dyDescent="0.35">
      <c r="B113" s="225"/>
      <c r="C113" s="238"/>
    </row>
    <row r="114" spans="2:16" ht="15.5" x14ac:dyDescent="0.35">
      <c r="B114" s="721" t="s">
        <v>982</v>
      </c>
      <c r="C114" s="721"/>
      <c r="D114" s="721"/>
      <c r="E114" s="721"/>
      <c r="F114" s="721"/>
      <c r="G114" s="721"/>
      <c r="H114" s="721"/>
      <c r="I114" s="721"/>
      <c r="J114" s="721"/>
      <c r="K114" s="721"/>
      <c r="L114" s="721"/>
    </row>
    <row r="115" spans="2:16" ht="15.5" x14ac:dyDescent="0.35">
      <c r="B115" s="225" t="s">
        <v>983</v>
      </c>
      <c r="C115" s="238"/>
    </row>
    <row r="118" spans="2:16" ht="15.5" x14ac:dyDescent="0.35">
      <c r="B118" s="738" t="s">
        <v>984</v>
      </c>
      <c r="C118" s="738"/>
      <c r="D118" s="738"/>
      <c r="E118" s="738"/>
      <c r="F118" s="738"/>
      <c r="G118" s="738"/>
      <c r="H118" s="738"/>
      <c r="I118" s="738"/>
      <c r="J118" s="738"/>
      <c r="K118" s="738"/>
      <c r="L118" s="738"/>
      <c r="M118" s="738"/>
      <c r="N118" s="738"/>
      <c r="O118" s="1"/>
      <c r="P118" s="1"/>
    </row>
    <row r="119" spans="2:16" ht="16" thickBot="1" x14ac:dyDescent="0.4">
      <c r="B119" s="30"/>
      <c r="C119" s="1"/>
      <c r="D119" s="1"/>
      <c r="E119" s="1"/>
      <c r="F119" s="1"/>
      <c r="G119" s="1"/>
      <c r="H119" s="1"/>
      <c r="I119" s="1"/>
      <c r="J119" s="1"/>
      <c r="K119" s="1"/>
      <c r="L119" s="1"/>
      <c r="M119" s="1"/>
      <c r="N119" s="1"/>
      <c r="O119" s="1"/>
      <c r="P119" s="1"/>
    </row>
    <row r="120" spans="2:16" ht="16" thickBot="1" x14ac:dyDescent="0.4">
      <c r="B120" s="739" t="s">
        <v>985</v>
      </c>
      <c r="C120" s="739" t="s">
        <v>353</v>
      </c>
      <c r="D120" s="739" t="s">
        <v>986</v>
      </c>
      <c r="E120" s="739" t="s">
        <v>987</v>
      </c>
      <c r="F120" s="722" t="s">
        <v>988</v>
      </c>
      <c r="G120" s="722" t="s">
        <v>989</v>
      </c>
      <c r="H120" s="722" t="s">
        <v>990</v>
      </c>
      <c r="I120" s="722" t="s">
        <v>991</v>
      </c>
      <c r="J120" s="724" t="s">
        <v>37</v>
      </c>
      <c r="K120" s="725"/>
      <c r="L120" s="725"/>
      <c r="M120" s="725"/>
      <c r="N120" s="726"/>
      <c r="P120" s="727" t="s">
        <v>992</v>
      </c>
    </row>
    <row r="121" spans="2:16" ht="19" thickBot="1" x14ac:dyDescent="0.4">
      <c r="B121" s="740"/>
      <c r="C121" s="740"/>
      <c r="D121" s="740"/>
      <c r="E121" s="740"/>
      <c r="F121" s="723"/>
      <c r="G121" s="723"/>
      <c r="H121" s="723"/>
      <c r="I121" s="723"/>
      <c r="J121" s="177" t="s">
        <v>965</v>
      </c>
      <c r="K121" s="177" t="s">
        <v>112</v>
      </c>
      <c r="L121" s="177" t="s">
        <v>937</v>
      </c>
      <c r="M121" s="177" t="s">
        <v>938</v>
      </c>
      <c r="N121" s="177" t="s">
        <v>939</v>
      </c>
      <c r="P121" s="728"/>
    </row>
    <row r="122" spans="2:16" ht="16" thickBot="1" x14ac:dyDescent="0.4">
      <c r="B122" s="729" t="s">
        <v>993</v>
      </c>
      <c r="C122" s="732" t="s">
        <v>286</v>
      </c>
      <c r="D122" s="239" t="s">
        <v>994</v>
      </c>
      <c r="E122" s="604" t="s">
        <v>290</v>
      </c>
      <c r="F122" s="604" t="s">
        <v>290</v>
      </c>
      <c r="G122" s="604" t="s">
        <v>290</v>
      </c>
      <c r="H122" s="604" t="s">
        <v>290</v>
      </c>
      <c r="I122" s="604" t="s">
        <v>290</v>
      </c>
      <c r="J122" s="604" t="s">
        <v>290</v>
      </c>
      <c r="K122" s="604" t="s">
        <v>290</v>
      </c>
      <c r="L122" s="604" t="s">
        <v>290</v>
      </c>
      <c r="M122" s="604" t="s">
        <v>290</v>
      </c>
      <c r="N122" s="604" t="s">
        <v>290</v>
      </c>
      <c r="O122" s="202"/>
      <c r="P122" s="735" t="s">
        <v>995</v>
      </c>
    </row>
    <row r="123" spans="2:16" ht="31.5" thickBot="1" x14ac:dyDescent="0.4">
      <c r="B123" s="730"/>
      <c r="C123" s="733"/>
      <c r="D123" s="240" t="s">
        <v>996</v>
      </c>
      <c r="E123" s="605"/>
      <c r="F123" s="605"/>
      <c r="G123" s="605"/>
      <c r="H123" s="605"/>
      <c r="I123" s="605"/>
      <c r="J123" s="606" t="s">
        <v>290</v>
      </c>
      <c r="K123" s="606" t="s">
        <v>290</v>
      </c>
      <c r="L123" s="605"/>
      <c r="M123" s="605"/>
      <c r="N123" s="605"/>
      <c r="O123" s="202"/>
      <c r="P123" s="736"/>
    </row>
    <row r="124" spans="2:16" ht="62.5" thickBot="1" x14ac:dyDescent="0.4">
      <c r="B124" s="730"/>
      <c r="C124" s="733"/>
      <c r="D124" s="241" t="s">
        <v>997</v>
      </c>
      <c r="E124" s="605"/>
      <c r="F124" s="605"/>
      <c r="G124" s="605"/>
      <c r="H124" s="605"/>
      <c r="I124" s="605"/>
      <c r="J124" s="605"/>
      <c r="K124" s="605"/>
      <c r="L124" s="606" t="s">
        <v>290</v>
      </c>
      <c r="M124" s="606" t="s">
        <v>290</v>
      </c>
      <c r="N124" s="606" t="s">
        <v>290</v>
      </c>
      <c r="O124" s="202"/>
      <c r="P124" s="736"/>
    </row>
    <row r="125" spans="2:16" ht="62.5" thickBot="1" x14ac:dyDescent="0.4">
      <c r="B125" s="731"/>
      <c r="C125" s="734"/>
      <c r="D125" s="240" t="s">
        <v>998</v>
      </c>
      <c r="E125" s="605"/>
      <c r="F125" s="605"/>
      <c r="G125" s="605"/>
      <c r="H125" s="605"/>
      <c r="I125" s="605"/>
      <c r="J125" s="605"/>
      <c r="K125" s="605"/>
      <c r="L125" s="606" t="s">
        <v>290</v>
      </c>
      <c r="M125" s="606" t="s">
        <v>290</v>
      </c>
      <c r="N125" s="606" t="s">
        <v>290</v>
      </c>
      <c r="O125" s="202"/>
      <c r="P125" s="736"/>
    </row>
    <row r="126" spans="2:16" ht="16" thickBot="1" x14ac:dyDescent="0.4">
      <c r="B126" s="729" t="s">
        <v>999</v>
      </c>
      <c r="C126" s="732" t="s">
        <v>286</v>
      </c>
      <c r="D126" s="189" t="s">
        <v>994</v>
      </c>
      <c r="E126" s="604" t="s">
        <v>290</v>
      </c>
      <c r="F126" s="606" t="s">
        <v>290</v>
      </c>
      <c r="G126" s="606" t="s">
        <v>290</v>
      </c>
      <c r="H126" s="606" t="s">
        <v>290</v>
      </c>
      <c r="I126" s="606" t="s">
        <v>290</v>
      </c>
      <c r="J126" s="606" t="s">
        <v>290</v>
      </c>
      <c r="K126" s="606" t="s">
        <v>290</v>
      </c>
      <c r="L126" s="606" t="s">
        <v>290</v>
      </c>
      <c r="M126" s="606" t="s">
        <v>290</v>
      </c>
      <c r="N126" s="606" t="s">
        <v>290</v>
      </c>
      <c r="O126" s="202"/>
      <c r="P126" s="736"/>
    </row>
    <row r="127" spans="2:16" ht="31.5" thickBot="1" x14ac:dyDescent="0.4">
      <c r="B127" s="730"/>
      <c r="C127" s="733"/>
      <c r="D127" s="240" t="s">
        <v>996</v>
      </c>
      <c r="E127" s="605"/>
      <c r="F127" s="605"/>
      <c r="G127" s="605"/>
      <c r="H127" s="605"/>
      <c r="I127" s="605"/>
      <c r="J127" s="606" t="s">
        <v>290</v>
      </c>
      <c r="K127" s="606" t="s">
        <v>290</v>
      </c>
      <c r="L127" s="605"/>
      <c r="M127" s="605"/>
      <c r="N127" s="605"/>
      <c r="O127" s="202"/>
      <c r="P127" s="736"/>
    </row>
    <row r="128" spans="2:16" ht="62.5" thickBot="1" x14ac:dyDescent="0.4">
      <c r="B128" s="730"/>
      <c r="C128" s="733"/>
      <c r="D128" s="241" t="s">
        <v>997</v>
      </c>
      <c r="E128" s="605"/>
      <c r="F128" s="605"/>
      <c r="G128" s="605"/>
      <c r="H128" s="605"/>
      <c r="I128" s="605"/>
      <c r="J128" s="605"/>
      <c r="K128" s="605"/>
      <c r="L128" s="606" t="s">
        <v>290</v>
      </c>
      <c r="M128" s="606" t="s">
        <v>290</v>
      </c>
      <c r="N128" s="606" t="s">
        <v>290</v>
      </c>
      <c r="O128" s="202"/>
      <c r="P128" s="736"/>
    </row>
    <row r="129" spans="2:16" ht="62.5" thickBot="1" x14ac:dyDescent="0.4">
      <c r="B129" s="731"/>
      <c r="C129" s="734"/>
      <c r="D129" s="240" t="s">
        <v>998</v>
      </c>
      <c r="E129" s="605"/>
      <c r="F129" s="605"/>
      <c r="G129" s="605"/>
      <c r="H129" s="605"/>
      <c r="I129" s="605"/>
      <c r="J129" s="605"/>
      <c r="K129" s="605"/>
      <c r="L129" s="606" t="s">
        <v>290</v>
      </c>
      <c r="M129" s="606" t="s">
        <v>290</v>
      </c>
      <c r="N129" s="606" t="s">
        <v>290</v>
      </c>
      <c r="O129" s="202"/>
      <c r="P129" s="736"/>
    </row>
    <row r="130" spans="2:16" ht="16" thickBot="1" x14ac:dyDescent="0.4">
      <c r="B130" s="729" t="s">
        <v>1000</v>
      </c>
      <c r="C130" s="732" t="s">
        <v>286</v>
      </c>
      <c r="D130" s="189" t="s">
        <v>994</v>
      </c>
      <c r="E130" s="604" t="s">
        <v>290</v>
      </c>
      <c r="F130" s="606" t="s">
        <v>290</v>
      </c>
      <c r="G130" s="606" t="s">
        <v>290</v>
      </c>
      <c r="H130" s="606" t="s">
        <v>290</v>
      </c>
      <c r="I130" s="606" t="s">
        <v>290</v>
      </c>
      <c r="J130" s="606" t="s">
        <v>290</v>
      </c>
      <c r="K130" s="606" t="s">
        <v>290</v>
      </c>
      <c r="L130" s="606" t="s">
        <v>290</v>
      </c>
      <c r="M130" s="606" t="s">
        <v>290</v>
      </c>
      <c r="N130" s="606" t="s">
        <v>290</v>
      </c>
      <c r="O130" s="202"/>
      <c r="P130" s="736"/>
    </row>
    <row r="131" spans="2:16" ht="31.5" thickBot="1" x14ac:dyDescent="0.4">
      <c r="B131" s="730"/>
      <c r="C131" s="733"/>
      <c r="D131" s="240" t="s">
        <v>996</v>
      </c>
      <c r="E131" s="605"/>
      <c r="F131" s="605"/>
      <c r="G131" s="605"/>
      <c r="H131" s="605"/>
      <c r="I131" s="605"/>
      <c r="J131" s="606" t="s">
        <v>290</v>
      </c>
      <c r="K131" s="606" t="s">
        <v>290</v>
      </c>
      <c r="L131" s="605"/>
      <c r="M131" s="605"/>
      <c r="N131" s="605"/>
      <c r="O131" s="202"/>
      <c r="P131" s="736"/>
    </row>
    <row r="132" spans="2:16" ht="62.5" thickBot="1" x14ac:dyDescent="0.4">
      <c r="B132" s="730"/>
      <c r="C132" s="733"/>
      <c r="D132" s="241" t="s">
        <v>997</v>
      </c>
      <c r="E132" s="605"/>
      <c r="F132" s="605"/>
      <c r="G132" s="605"/>
      <c r="H132" s="605"/>
      <c r="I132" s="605"/>
      <c r="J132" s="605"/>
      <c r="K132" s="605"/>
      <c r="L132" s="606" t="s">
        <v>290</v>
      </c>
      <c r="M132" s="606" t="s">
        <v>290</v>
      </c>
      <c r="N132" s="606" t="s">
        <v>290</v>
      </c>
      <c r="O132" s="202"/>
      <c r="P132" s="736"/>
    </row>
    <row r="133" spans="2:16" ht="62.5" thickBot="1" x14ac:dyDescent="0.4">
      <c r="B133" s="731"/>
      <c r="C133" s="734"/>
      <c r="D133" s="240" t="s">
        <v>998</v>
      </c>
      <c r="E133" s="605"/>
      <c r="F133" s="605"/>
      <c r="G133" s="605"/>
      <c r="H133" s="605"/>
      <c r="I133" s="605"/>
      <c r="J133" s="605"/>
      <c r="K133" s="605"/>
      <c r="L133" s="606" t="s">
        <v>290</v>
      </c>
      <c r="M133" s="606" t="s">
        <v>290</v>
      </c>
      <c r="N133" s="606" t="s">
        <v>290</v>
      </c>
      <c r="O133" s="202"/>
      <c r="P133" s="737"/>
    </row>
    <row r="134" spans="2:16" ht="15" x14ac:dyDescent="0.35">
      <c r="B134" s="222" t="s">
        <v>1001</v>
      </c>
      <c r="C134" s="223"/>
      <c r="D134" s="223"/>
      <c r="E134" s="223"/>
    </row>
    <row r="135" spans="2:16" x14ac:dyDescent="0.35">
      <c r="B135" s="222"/>
      <c r="C135" s="223"/>
      <c r="D135" s="223"/>
      <c r="E135" s="223"/>
    </row>
    <row r="136" spans="2:16" x14ac:dyDescent="0.35">
      <c r="B136" s="222" t="s">
        <v>23</v>
      </c>
      <c r="C136" s="223"/>
      <c r="D136" s="223"/>
      <c r="E136" s="223"/>
    </row>
    <row r="137" spans="2:16" ht="15.5" x14ac:dyDescent="0.35">
      <c r="B137" s="225" t="s">
        <v>1002</v>
      </c>
      <c r="C137" s="223"/>
      <c r="D137" s="223"/>
      <c r="E137" s="223"/>
    </row>
    <row r="138" spans="2:16" ht="15.5" x14ac:dyDescent="0.35">
      <c r="B138" s="225" t="s">
        <v>1003</v>
      </c>
      <c r="C138" s="223"/>
      <c r="D138" s="223"/>
      <c r="E138" s="223"/>
    </row>
    <row r="139" spans="2:16" ht="15.5" x14ac:dyDescent="0.35">
      <c r="B139" s="225" t="s">
        <v>1004</v>
      </c>
      <c r="C139" s="223"/>
      <c r="D139" s="223"/>
      <c r="E139" s="223"/>
    </row>
    <row r="140" spans="2:16" ht="15.5" x14ac:dyDescent="0.35">
      <c r="B140" s="721" t="s">
        <v>1005</v>
      </c>
      <c r="C140" s="721"/>
      <c r="D140" s="721"/>
      <c r="E140" s="721"/>
      <c r="F140" s="721"/>
      <c r="G140" s="721"/>
      <c r="H140" s="721"/>
      <c r="I140" s="721"/>
      <c r="J140" s="721"/>
      <c r="K140" s="721"/>
      <c r="L140" s="721"/>
      <c r="M140" s="721"/>
      <c r="N140" s="721"/>
    </row>
    <row r="141" spans="2:16" ht="15.5" x14ac:dyDescent="0.35">
      <c r="B141" s="225" t="s">
        <v>1006</v>
      </c>
      <c r="C141" s="223"/>
      <c r="D141" s="223"/>
      <c r="E141" s="223"/>
    </row>
  </sheetData>
  <mergeCells count="104">
    <mergeCell ref="B2:N2"/>
    <mergeCell ref="B3:B4"/>
    <mergeCell ref="C3:C4"/>
    <mergeCell ref="D3:D4"/>
    <mergeCell ref="E3:E4"/>
    <mergeCell ref="F3:F4"/>
    <mergeCell ref="H3:L3"/>
    <mergeCell ref="M3:M4"/>
    <mergeCell ref="N3:N4"/>
    <mergeCell ref="B66:K66"/>
    <mergeCell ref="B68:B69"/>
    <mergeCell ref="C68:C69"/>
    <mergeCell ref="D68:D69"/>
    <mergeCell ref="E68:E69"/>
    <mergeCell ref="F68:F69"/>
    <mergeCell ref="G68:K68"/>
    <mergeCell ref="B47:Q47"/>
    <mergeCell ref="P3:P4"/>
    <mergeCell ref="B10:M10"/>
    <mergeCell ref="B11:B13"/>
    <mergeCell ref="B14:M14"/>
    <mergeCell ref="B15:B17"/>
    <mergeCell ref="B18:B20"/>
    <mergeCell ref="B21:M21"/>
    <mergeCell ref="B28:M28"/>
    <mergeCell ref="B32:M32"/>
    <mergeCell ref="B44:Q44"/>
    <mergeCell ref="B45:Q45"/>
    <mergeCell ref="I75:I76"/>
    <mergeCell ref="J75:J76"/>
    <mergeCell ref="K75:K76"/>
    <mergeCell ref="C77:C78"/>
    <mergeCell ref="D77:D78"/>
    <mergeCell ref="E77:E78"/>
    <mergeCell ref="F77:F78"/>
    <mergeCell ref="G77:G78"/>
    <mergeCell ref="H77:H78"/>
    <mergeCell ref="I77:I78"/>
    <mergeCell ref="C75:C76"/>
    <mergeCell ref="D75:D76"/>
    <mergeCell ref="E75:E76"/>
    <mergeCell ref="F75:F76"/>
    <mergeCell ref="G75:G76"/>
    <mergeCell ref="H75:H76"/>
    <mergeCell ref="B96:L96"/>
    <mergeCell ref="J77:J78"/>
    <mergeCell ref="K77:K78"/>
    <mergeCell ref="C80:C81"/>
    <mergeCell ref="D80:D81"/>
    <mergeCell ref="E80:E81"/>
    <mergeCell ref="F80:F81"/>
    <mergeCell ref="G80:G81"/>
    <mergeCell ref="H80:H81"/>
    <mergeCell ref="I80:I81"/>
    <mergeCell ref="J80:J81"/>
    <mergeCell ref="K80:K81"/>
    <mergeCell ref="B85:K85"/>
    <mergeCell ref="B86:K86"/>
    <mergeCell ref="B87:K87"/>
    <mergeCell ref="B88:K88"/>
    <mergeCell ref="P98:P99"/>
    <mergeCell ref="B105:L105"/>
    <mergeCell ref="B107:L107"/>
    <mergeCell ref="B110:L110"/>
    <mergeCell ref="B112:L112"/>
    <mergeCell ref="E103:E104"/>
    <mergeCell ref="D103:D104"/>
    <mergeCell ref="C103:C104"/>
    <mergeCell ref="B103:B104"/>
    <mergeCell ref="F103:F104"/>
    <mergeCell ref="G103:G104"/>
    <mergeCell ref="H103:H104"/>
    <mergeCell ref="I103:I104"/>
    <mergeCell ref="J103:J104"/>
    <mergeCell ref="K103:K104"/>
    <mergeCell ref="L103:L104"/>
    <mergeCell ref="B111:L111"/>
    <mergeCell ref="B98:B99"/>
    <mergeCell ref="C98:C99"/>
    <mergeCell ref="D98:D99"/>
    <mergeCell ref="E98:E99"/>
    <mergeCell ref="F98:F99"/>
    <mergeCell ref="G98:G99"/>
    <mergeCell ref="H98:L98"/>
    <mergeCell ref="B114:L114"/>
    <mergeCell ref="B118:N118"/>
    <mergeCell ref="B120:B121"/>
    <mergeCell ref="C120:C121"/>
    <mergeCell ref="D120:D121"/>
    <mergeCell ref="E120:E121"/>
    <mergeCell ref="F120:F121"/>
    <mergeCell ref="G120:G121"/>
    <mergeCell ref="H120:H121"/>
    <mergeCell ref="B140:N140"/>
    <mergeCell ref="I120:I121"/>
    <mergeCell ref="J120:N120"/>
    <mergeCell ref="P120:P121"/>
    <mergeCell ref="B122:B125"/>
    <mergeCell ref="C122:C125"/>
    <mergeCell ref="P122:P133"/>
    <mergeCell ref="B126:B129"/>
    <mergeCell ref="C126:C129"/>
    <mergeCell ref="B130:B133"/>
    <mergeCell ref="C130:C133"/>
  </mergeCells>
  <pageMargins left="0.70866141732283472" right="0.70866141732283472" top="0.74803149606299213" bottom="0.74803149606299213" header="0.31496062992125984" footer="0.31496062992125984"/>
  <pageSetup paperSize="8" scale="35"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D12F9-CD1C-40A6-B400-393F6C765886}">
  <sheetPr>
    <tabColor theme="2"/>
  </sheetPr>
  <dimension ref="B2:F198"/>
  <sheetViews>
    <sheetView topLeftCell="A4" zoomScale="80" zoomScaleNormal="80" workbookViewId="0"/>
  </sheetViews>
  <sheetFormatPr defaultRowHeight="14.5" x14ac:dyDescent="0.35"/>
  <cols>
    <col min="1" max="1" width="19.7265625" customWidth="1"/>
    <col min="2" max="2" width="28.54296875" customWidth="1"/>
  </cols>
  <sheetData>
    <row r="2" spans="2:4" ht="15.5" x14ac:dyDescent="0.35">
      <c r="B2" s="30" t="s">
        <v>425</v>
      </c>
    </row>
    <row r="3" spans="2:4" ht="15" thickBot="1" x14ac:dyDescent="0.4"/>
    <row r="4" spans="2:4" ht="15" thickBot="1" x14ac:dyDescent="0.4">
      <c r="B4" s="93" t="s">
        <v>426</v>
      </c>
      <c r="C4" s="94" t="s">
        <v>14</v>
      </c>
      <c r="D4" s="95"/>
    </row>
    <row r="5" spans="2:4" ht="39.5" thickBot="1" x14ac:dyDescent="0.4">
      <c r="B5" s="96" t="s">
        <v>427</v>
      </c>
      <c r="C5" s="97" t="s">
        <v>14</v>
      </c>
      <c r="D5" s="98"/>
    </row>
    <row r="6" spans="2:4" ht="60" customHeight="1" thickBot="1" x14ac:dyDescent="0.4">
      <c r="B6" s="1003" t="s">
        <v>428</v>
      </c>
      <c r="C6" s="1004"/>
      <c r="D6" s="99"/>
    </row>
    <row r="7" spans="2:4" ht="39.5" thickBot="1" x14ac:dyDescent="0.4">
      <c r="B7" s="96" t="s">
        <v>429</v>
      </c>
      <c r="C7" s="97" t="s">
        <v>14</v>
      </c>
      <c r="D7" s="98"/>
    </row>
    <row r="8" spans="2:4" ht="29" thickBot="1" x14ac:dyDescent="0.4">
      <c r="B8" s="96" t="s">
        <v>430</v>
      </c>
      <c r="C8" s="97" t="s">
        <v>431</v>
      </c>
      <c r="D8" s="100"/>
    </row>
    <row r="9" spans="2:4" ht="15" thickBot="1" x14ac:dyDescent="0.4">
      <c r="B9" s="101">
        <v>2021</v>
      </c>
      <c r="C9" s="102" t="s">
        <v>431</v>
      </c>
      <c r="D9" s="98"/>
    </row>
    <row r="10" spans="2:4" ht="15" thickBot="1" x14ac:dyDescent="0.4">
      <c r="B10" s="101">
        <v>2022</v>
      </c>
      <c r="C10" s="102" t="s">
        <v>431</v>
      </c>
      <c r="D10" s="98"/>
    </row>
    <row r="11" spans="2:4" ht="15" thickBot="1" x14ac:dyDescent="0.4">
      <c r="B11" s="101">
        <v>2023</v>
      </c>
      <c r="C11" s="102" t="s">
        <v>431</v>
      </c>
      <c r="D11" s="98"/>
    </row>
    <row r="12" spans="2:4" ht="15" thickBot="1" x14ac:dyDescent="0.4">
      <c r="B12" s="101">
        <v>2024</v>
      </c>
      <c r="C12" s="102" t="s">
        <v>431</v>
      </c>
      <c r="D12" s="98"/>
    </row>
    <row r="13" spans="2:4" ht="15" thickBot="1" x14ac:dyDescent="0.4">
      <c r="B13" s="101">
        <v>2025</v>
      </c>
      <c r="C13" s="102" t="s">
        <v>431</v>
      </c>
      <c r="D13" s="98"/>
    </row>
    <row r="14" spans="2:4" ht="15" thickBot="1" x14ac:dyDescent="0.4">
      <c r="B14" s="101">
        <v>2026</v>
      </c>
      <c r="C14" s="102" t="s">
        <v>431</v>
      </c>
      <c r="D14" s="98"/>
    </row>
    <row r="15" spans="2:4" ht="15" thickBot="1" x14ac:dyDescent="0.4">
      <c r="B15" s="101">
        <v>2027</v>
      </c>
      <c r="C15" s="102" t="s">
        <v>431</v>
      </c>
      <c r="D15" s="98"/>
    </row>
    <row r="16" spans="2:4" ht="15" thickBot="1" x14ac:dyDescent="0.4">
      <c r="B16" s="101">
        <v>2028</v>
      </c>
      <c r="C16" s="102" t="s">
        <v>431</v>
      </c>
      <c r="D16" s="98"/>
    </row>
    <row r="17" spans="2:4" ht="15" thickBot="1" x14ac:dyDescent="0.4">
      <c r="B17" s="101">
        <v>2029</v>
      </c>
      <c r="C17" s="102" t="s">
        <v>431</v>
      </c>
      <c r="D17" s="98"/>
    </row>
    <row r="18" spans="2:4" ht="15" thickBot="1" x14ac:dyDescent="0.4">
      <c r="B18" s="101">
        <v>2030</v>
      </c>
      <c r="C18" s="102" t="s">
        <v>431</v>
      </c>
      <c r="D18" s="98"/>
    </row>
    <row r="19" spans="2:4" ht="34.5" customHeight="1" thickBot="1" x14ac:dyDescent="0.4">
      <c r="B19" s="96" t="s">
        <v>432</v>
      </c>
      <c r="C19" s="97" t="s">
        <v>14</v>
      </c>
      <c r="D19" s="98"/>
    </row>
    <row r="20" spans="2:4" ht="15" thickBot="1" x14ac:dyDescent="0.4">
      <c r="B20" s="1003" t="s">
        <v>433</v>
      </c>
      <c r="C20" s="1004"/>
      <c r="D20" s="99"/>
    </row>
    <row r="21" spans="2:4" ht="39.5" thickBot="1" x14ac:dyDescent="0.4">
      <c r="B21" s="96" t="s">
        <v>434</v>
      </c>
      <c r="C21" s="97" t="s">
        <v>14</v>
      </c>
      <c r="D21" s="98"/>
    </row>
    <row r="22" spans="2:4" ht="48.75" customHeight="1" thickBot="1" x14ac:dyDescent="0.4">
      <c r="B22" s="96" t="s">
        <v>435</v>
      </c>
      <c r="C22" s="97" t="s">
        <v>14</v>
      </c>
      <c r="D22" s="100"/>
    </row>
    <row r="23" spans="2:4" ht="86.25" customHeight="1" thickBot="1" x14ac:dyDescent="0.4">
      <c r="B23" s="96" t="s">
        <v>436</v>
      </c>
      <c r="C23" s="97" t="s">
        <v>14</v>
      </c>
      <c r="D23" s="103"/>
    </row>
    <row r="24" spans="2:4" ht="90.75" customHeight="1" thickBot="1" x14ac:dyDescent="0.4">
      <c r="B24" s="96" t="s">
        <v>437</v>
      </c>
      <c r="C24" s="97" t="s">
        <v>14</v>
      </c>
      <c r="D24" s="100"/>
    </row>
    <row r="25" spans="2:4" ht="35.25" customHeight="1" thickBot="1" x14ac:dyDescent="0.4">
      <c r="B25" s="997" t="s">
        <v>438</v>
      </c>
      <c r="C25" s="998"/>
      <c r="D25" s="100"/>
    </row>
    <row r="26" spans="2:4" ht="114.75" customHeight="1" thickBot="1" x14ac:dyDescent="0.4">
      <c r="B26" s="96" t="s">
        <v>439</v>
      </c>
      <c r="C26" s="97" t="s">
        <v>431</v>
      </c>
      <c r="D26" s="98"/>
    </row>
    <row r="27" spans="2:4" ht="83.25" customHeight="1" thickBot="1" x14ac:dyDescent="0.4">
      <c r="B27" s="96" t="s">
        <v>440</v>
      </c>
      <c r="C27" s="97" t="s">
        <v>431</v>
      </c>
      <c r="D27" s="100"/>
    </row>
    <row r="28" spans="2:4" ht="65.25" customHeight="1" thickBot="1" x14ac:dyDescent="0.4">
      <c r="B28" s="96" t="s">
        <v>441</v>
      </c>
      <c r="C28" s="97" t="s">
        <v>431</v>
      </c>
      <c r="D28" s="98"/>
    </row>
    <row r="29" spans="2:4" ht="38.25" customHeight="1" thickBot="1" x14ac:dyDescent="0.4">
      <c r="B29" s="96" t="s">
        <v>442</v>
      </c>
      <c r="C29" s="97" t="s">
        <v>431</v>
      </c>
      <c r="D29" s="98"/>
    </row>
    <row r="30" spans="2:4" ht="96" customHeight="1" thickBot="1" x14ac:dyDescent="0.4">
      <c r="B30" s="96" t="s">
        <v>443</v>
      </c>
      <c r="C30" s="97" t="s">
        <v>431</v>
      </c>
      <c r="D30" s="100"/>
    </row>
    <row r="31" spans="2:4" ht="30.75" customHeight="1" thickBot="1" x14ac:dyDescent="0.4">
      <c r="B31" s="997" t="s">
        <v>444</v>
      </c>
      <c r="C31" s="998"/>
      <c r="D31" s="99"/>
    </row>
    <row r="32" spans="2:4" ht="45" customHeight="1" thickBot="1" x14ac:dyDescent="0.4">
      <c r="B32" s="96" t="s">
        <v>445</v>
      </c>
      <c r="C32" s="97" t="s">
        <v>14</v>
      </c>
      <c r="D32" s="103"/>
    </row>
    <row r="33" spans="2:4" ht="71.25" customHeight="1" thickBot="1" x14ac:dyDescent="0.4">
      <c r="B33" s="96" t="s">
        <v>446</v>
      </c>
      <c r="C33" s="97" t="s">
        <v>14</v>
      </c>
      <c r="D33" s="98"/>
    </row>
    <row r="34" spans="2:4" ht="68" thickBot="1" x14ac:dyDescent="0.4">
      <c r="B34" s="96" t="s">
        <v>447</v>
      </c>
      <c r="C34" s="97" t="s">
        <v>14</v>
      </c>
      <c r="D34" s="100"/>
    </row>
    <row r="35" spans="2:4" ht="92.25" customHeight="1" thickBot="1" x14ac:dyDescent="0.4">
      <c r="B35" s="96" t="s">
        <v>448</v>
      </c>
      <c r="C35" s="97" t="s">
        <v>94</v>
      </c>
      <c r="D35" s="104"/>
    </row>
    <row r="36" spans="2:4" ht="41.25" customHeight="1" thickBot="1" x14ac:dyDescent="0.4">
      <c r="B36" s="997" t="s">
        <v>449</v>
      </c>
      <c r="C36" s="998"/>
      <c r="D36" s="99"/>
    </row>
    <row r="37" spans="2:4" ht="103.5" customHeight="1" thickBot="1" x14ac:dyDescent="0.4">
      <c r="B37" s="96" t="s">
        <v>450</v>
      </c>
      <c r="C37" s="97" t="s">
        <v>14</v>
      </c>
      <c r="D37" s="100"/>
    </row>
    <row r="38" spans="2:4" ht="85.5" customHeight="1" thickBot="1" x14ac:dyDescent="0.4">
      <c r="B38" s="96" t="s">
        <v>451</v>
      </c>
      <c r="C38" s="97" t="s">
        <v>14</v>
      </c>
      <c r="D38" s="98"/>
    </row>
    <row r="39" spans="2:4" ht="69" customHeight="1" thickBot="1" x14ac:dyDescent="0.4">
      <c r="B39" s="96" t="s">
        <v>452</v>
      </c>
      <c r="C39" s="97" t="s">
        <v>14</v>
      </c>
      <c r="D39" s="98"/>
    </row>
    <row r="40" spans="2:4" ht="50.25" customHeight="1" thickBot="1" x14ac:dyDescent="0.4">
      <c r="B40" s="96" t="s">
        <v>453</v>
      </c>
      <c r="C40" s="97" t="s">
        <v>14</v>
      </c>
      <c r="D40" s="98"/>
    </row>
    <row r="41" spans="2:4" ht="48.75" customHeight="1" thickBot="1" x14ac:dyDescent="0.4">
      <c r="B41" s="997" t="s">
        <v>454</v>
      </c>
      <c r="C41" s="998"/>
      <c r="D41" s="99"/>
    </row>
    <row r="42" spans="2:4" ht="42" thickBot="1" x14ac:dyDescent="0.4">
      <c r="B42" s="96" t="s">
        <v>455</v>
      </c>
      <c r="C42" s="97" t="s">
        <v>431</v>
      </c>
      <c r="D42" s="100"/>
    </row>
    <row r="43" spans="2:4" ht="39.5" thickBot="1" x14ac:dyDescent="0.4">
      <c r="B43" s="96" t="s">
        <v>456</v>
      </c>
      <c r="C43" s="97" t="s">
        <v>431</v>
      </c>
      <c r="D43" s="98"/>
    </row>
    <row r="44" spans="2:4" ht="95.25" customHeight="1" thickBot="1" x14ac:dyDescent="0.4">
      <c r="B44" s="96" t="s">
        <v>457</v>
      </c>
      <c r="C44" s="97" t="s">
        <v>14</v>
      </c>
      <c r="D44" s="98"/>
    </row>
    <row r="45" spans="2:4" ht="39.75" customHeight="1" thickBot="1" x14ac:dyDescent="0.4">
      <c r="B45" s="997" t="s">
        <v>458</v>
      </c>
      <c r="C45" s="998"/>
      <c r="D45" s="99"/>
    </row>
    <row r="46" spans="2:4" ht="39.5" thickBot="1" x14ac:dyDescent="0.4">
      <c r="B46" s="96" t="s">
        <v>459</v>
      </c>
      <c r="C46" s="97" t="s">
        <v>431</v>
      </c>
      <c r="D46" s="98"/>
    </row>
    <row r="47" spans="2:4" ht="39.5" thickBot="1" x14ac:dyDescent="0.4">
      <c r="B47" s="96" t="s">
        <v>460</v>
      </c>
      <c r="C47" s="97" t="s">
        <v>431</v>
      </c>
      <c r="D47" s="98"/>
    </row>
    <row r="48" spans="2:4" x14ac:dyDescent="0.35">
      <c r="B48" s="999" t="s">
        <v>461</v>
      </c>
      <c r="C48" s="1000"/>
      <c r="D48" s="1005"/>
    </row>
    <row r="49" spans="2:4" ht="30.75" customHeight="1" thickBot="1" x14ac:dyDescent="0.4">
      <c r="B49" s="1001"/>
      <c r="C49" s="1002"/>
      <c r="D49" s="1006"/>
    </row>
    <row r="50" spans="2:4" ht="39.5" thickBot="1" x14ac:dyDescent="0.4">
      <c r="B50" s="96" t="s">
        <v>462</v>
      </c>
      <c r="C50" s="97" t="s">
        <v>14</v>
      </c>
      <c r="D50" s="98"/>
    </row>
    <row r="51" spans="2:4" ht="26.5" thickBot="1" x14ac:dyDescent="0.4">
      <c r="B51" s="96" t="s">
        <v>463</v>
      </c>
      <c r="C51" s="97" t="s">
        <v>14</v>
      </c>
      <c r="D51" s="98"/>
    </row>
    <row r="52" spans="2:4" ht="39.5" thickBot="1" x14ac:dyDescent="0.4">
      <c r="B52" s="96" t="s">
        <v>464</v>
      </c>
      <c r="C52" s="97" t="s">
        <v>14</v>
      </c>
      <c r="D52" s="98"/>
    </row>
    <row r="53" spans="2:4" ht="42" thickBot="1" x14ac:dyDescent="0.4">
      <c r="B53" s="96" t="s">
        <v>465</v>
      </c>
      <c r="C53" s="97" t="s">
        <v>14</v>
      </c>
      <c r="D53" s="100"/>
    </row>
    <row r="54" spans="2:4" ht="65.5" thickBot="1" x14ac:dyDescent="0.4">
      <c r="B54" s="96" t="s">
        <v>466</v>
      </c>
      <c r="C54" s="97" t="s">
        <v>14</v>
      </c>
      <c r="D54" s="98"/>
    </row>
    <row r="55" spans="2:4" ht="52.5" thickBot="1" x14ac:dyDescent="0.4">
      <c r="B55" s="96" t="s">
        <v>467</v>
      </c>
      <c r="C55" s="97" t="s">
        <v>14</v>
      </c>
      <c r="D55" s="98"/>
    </row>
    <row r="56" spans="2:4" ht="65.5" thickBot="1" x14ac:dyDescent="0.4">
      <c r="B56" s="96" t="s">
        <v>468</v>
      </c>
      <c r="C56" s="97" t="s">
        <v>14</v>
      </c>
      <c r="D56" s="98"/>
    </row>
    <row r="57" spans="2:4" ht="52.5" thickBot="1" x14ac:dyDescent="0.4">
      <c r="B57" s="96" t="s">
        <v>469</v>
      </c>
      <c r="C57" s="97" t="s">
        <v>14</v>
      </c>
      <c r="D57" s="98"/>
    </row>
    <row r="58" spans="2:4" ht="34.5" customHeight="1" thickBot="1" x14ac:dyDescent="0.4">
      <c r="B58" s="997" t="s">
        <v>470</v>
      </c>
      <c r="C58" s="998"/>
      <c r="D58" s="99"/>
    </row>
    <row r="59" spans="2:4" ht="52.5" thickBot="1" x14ac:dyDescent="0.4">
      <c r="B59" s="96" t="s">
        <v>471</v>
      </c>
      <c r="C59" s="97" t="s">
        <v>431</v>
      </c>
      <c r="D59" s="98"/>
    </row>
    <row r="60" spans="2:4" ht="30" customHeight="1" thickBot="1" x14ac:dyDescent="0.4">
      <c r="B60" s="997" t="s">
        <v>472</v>
      </c>
      <c r="C60" s="998"/>
      <c r="D60" s="99"/>
    </row>
    <row r="61" spans="2:4" ht="39.5" thickBot="1" x14ac:dyDescent="0.4">
      <c r="B61" s="96" t="s">
        <v>473</v>
      </c>
      <c r="C61" s="97" t="s">
        <v>94</v>
      </c>
      <c r="D61" s="98"/>
    </row>
    <row r="63" spans="2:4" x14ac:dyDescent="0.35">
      <c r="B63" t="s">
        <v>23</v>
      </c>
    </row>
    <row r="64" spans="2:4" x14ac:dyDescent="0.35">
      <c r="B64" t="s">
        <v>418</v>
      </c>
    </row>
    <row r="65" spans="2:4" x14ac:dyDescent="0.35">
      <c r="B65" t="s">
        <v>474</v>
      </c>
    </row>
    <row r="66" spans="2:4" x14ac:dyDescent="0.35">
      <c r="B66" t="s">
        <v>475</v>
      </c>
    </row>
    <row r="67" spans="2:4" x14ac:dyDescent="0.35">
      <c r="B67" t="s">
        <v>476</v>
      </c>
    </row>
    <row r="68" spans="2:4" x14ac:dyDescent="0.35">
      <c r="B68" t="s">
        <v>477</v>
      </c>
    </row>
    <row r="69" spans="2:4" x14ac:dyDescent="0.35">
      <c r="B69" t="s">
        <v>478</v>
      </c>
    </row>
    <row r="70" spans="2:4" x14ac:dyDescent="0.35">
      <c r="B70" t="s">
        <v>479</v>
      </c>
    </row>
    <row r="71" spans="2:4" x14ac:dyDescent="0.35">
      <c r="B71" t="s">
        <v>480</v>
      </c>
    </row>
    <row r="72" spans="2:4" x14ac:dyDescent="0.35">
      <c r="B72" t="s">
        <v>481</v>
      </c>
    </row>
    <row r="73" spans="2:4" x14ac:dyDescent="0.35">
      <c r="B73" t="s">
        <v>482</v>
      </c>
    </row>
    <row r="74" spans="2:4" x14ac:dyDescent="0.35">
      <c r="B74" t="s">
        <v>483</v>
      </c>
    </row>
    <row r="77" spans="2:4" x14ac:dyDescent="0.35">
      <c r="B77" s="105" t="s">
        <v>484</v>
      </c>
    </row>
    <row r="78" spans="2:4" ht="15" thickBot="1" x14ac:dyDescent="0.4"/>
    <row r="79" spans="2:4" ht="15" thickBot="1" x14ac:dyDescent="0.4">
      <c r="B79" s="93" t="s">
        <v>426</v>
      </c>
      <c r="C79" s="94" t="s">
        <v>14</v>
      </c>
      <c r="D79" s="95"/>
    </row>
    <row r="80" spans="2:4" ht="39.5" thickBot="1" x14ac:dyDescent="0.4">
      <c r="B80" s="96" t="s">
        <v>427</v>
      </c>
      <c r="C80" s="97" t="s">
        <v>14</v>
      </c>
      <c r="D80" s="98"/>
    </row>
    <row r="81" spans="2:4" ht="39.5" thickBot="1" x14ac:dyDescent="0.4">
      <c r="B81" s="96" t="s">
        <v>485</v>
      </c>
      <c r="C81" s="97" t="s">
        <v>94</v>
      </c>
      <c r="D81" s="98"/>
    </row>
    <row r="82" spans="2:4" ht="15" thickBot="1" x14ac:dyDescent="0.4">
      <c r="B82" s="1003" t="s">
        <v>486</v>
      </c>
      <c r="C82" s="1004"/>
      <c r="D82" s="99"/>
    </row>
    <row r="83" spans="2:4" ht="39.5" thickBot="1" x14ac:dyDescent="0.4">
      <c r="B83" s="96" t="s">
        <v>429</v>
      </c>
      <c r="C83" s="97" t="s">
        <v>14</v>
      </c>
      <c r="D83" s="98"/>
    </row>
    <row r="84" spans="2:4" ht="29" thickBot="1" x14ac:dyDescent="0.4">
      <c r="B84" s="96" t="s">
        <v>430</v>
      </c>
      <c r="C84" s="97" t="s">
        <v>431</v>
      </c>
      <c r="D84" s="100"/>
    </row>
    <row r="85" spans="2:4" ht="15" thickBot="1" x14ac:dyDescent="0.4">
      <c r="B85" s="101">
        <v>2021</v>
      </c>
      <c r="C85" s="102" t="s">
        <v>431</v>
      </c>
      <c r="D85" s="98"/>
    </row>
    <row r="86" spans="2:4" ht="15" thickBot="1" x14ac:dyDescent="0.4">
      <c r="B86" s="101">
        <v>2022</v>
      </c>
      <c r="C86" s="102" t="s">
        <v>431</v>
      </c>
      <c r="D86" s="98"/>
    </row>
    <row r="87" spans="2:4" ht="15" thickBot="1" x14ac:dyDescent="0.4">
      <c r="B87" s="101">
        <v>2023</v>
      </c>
      <c r="C87" s="102" t="s">
        <v>431</v>
      </c>
      <c r="D87" s="98"/>
    </row>
    <row r="88" spans="2:4" ht="15" thickBot="1" x14ac:dyDescent="0.4">
      <c r="B88" s="101">
        <v>2024</v>
      </c>
      <c r="C88" s="102" t="s">
        <v>431</v>
      </c>
      <c r="D88" s="98"/>
    </row>
    <row r="89" spans="2:4" ht="15" thickBot="1" x14ac:dyDescent="0.4">
      <c r="B89" s="101">
        <v>2025</v>
      </c>
      <c r="C89" s="102" t="s">
        <v>431</v>
      </c>
      <c r="D89" s="98"/>
    </row>
    <row r="90" spans="2:4" ht="15" thickBot="1" x14ac:dyDescent="0.4">
      <c r="B90" s="101">
        <v>2026</v>
      </c>
      <c r="C90" s="102" t="s">
        <v>431</v>
      </c>
      <c r="D90" s="98"/>
    </row>
    <row r="91" spans="2:4" ht="15" thickBot="1" x14ac:dyDescent="0.4">
      <c r="B91" s="101">
        <v>2027</v>
      </c>
      <c r="C91" s="102" t="s">
        <v>431</v>
      </c>
      <c r="D91" s="98"/>
    </row>
    <row r="92" spans="2:4" ht="15" thickBot="1" x14ac:dyDescent="0.4">
      <c r="B92" s="101">
        <v>2028</v>
      </c>
      <c r="C92" s="102" t="s">
        <v>431</v>
      </c>
      <c r="D92" s="98"/>
    </row>
    <row r="93" spans="2:4" ht="15" thickBot="1" x14ac:dyDescent="0.4">
      <c r="B93" s="101">
        <v>2029</v>
      </c>
      <c r="C93" s="102" t="s">
        <v>431</v>
      </c>
      <c r="D93" s="98"/>
    </row>
    <row r="94" spans="2:4" ht="15" thickBot="1" x14ac:dyDescent="0.4">
      <c r="B94" s="101">
        <v>2030</v>
      </c>
      <c r="C94" s="102" t="s">
        <v>431</v>
      </c>
      <c r="D94" s="98"/>
    </row>
    <row r="95" spans="2:4" ht="29" thickBot="1" x14ac:dyDescent="0.4">
      <c r="B95" s="96" t="s">
        <v>487</v>
      </c>
      <c r="C95" s="97" t="s">
        <v>431</v>
      </c>
      <c r="D95" s="98"/>
    </row>
    <row r="96" spans="2:4" ht="15" thickBot="1" x14ac:dyDescent="0.4">
      <c r="B96" s="1003" t="s">
        <v>433</v>
      </c>
      <c r="C96" s="1004"/>
      <c r="D96" s="99"/>
    </row>
    <row r="97" spans="2:4" ht="78.5" thickBot="1" x14ac:dyDescent="0.4">
      <c r="B97" s="96" t="s">
        <v>488</v>
      </c>
      <c r="C97" s="97" t="s">
        <v>14</v>
      </c>
      <c r="D97" s="98"/>
    </row>
    <row r="98" spans="2:4" ht="29" thickBot="1" x14ac:dyDescent="0.4">
      <c r="B98" s="96" t="s">
        <v>489</v>
      </c>
      <c r="C98" s="97" t="s">
        <v>14</v>
      </c>
      <c r="D98" s="100"/>
    </row>
    <row r="99" spans="2:4" ht="81" thickBot="1" x14ac:dyDescent="0.4">
      <c r="B99" s="96" t="s">
        <v>490</v>
      </c>
      <c r="C99" s="97" t="s">
        <v>14</v>
      </c>
      <c r="D99" s="100"/>
    </row>
    <row r="100" spans="2:4" ht="39.5" thickBot="1" x14ac:dyDescent="0.4">
      <c r="B100" s="96" t="s">
        <v>491</v>
      </c>
      <c r="C100" s="97" t="s">
        <v>431</v>
      </c>
      <c r="D100" s="103"/>
    </row>
    <row r="101" spans="2:4" ht="15" thickBot="1" x14ac:dyDescent="0.4">
      <c r="B101" s="997" t="s">
        <v>444</v>
      </c>
      <c r="C101" s="998"/>
      <c r="D101" s="99"/>
    </row>
    <row r="102" spans="2:4" ht="42" thickBot="1" x14ac:dyDescent="0.4">
      <c r="B102" s="96" t="s">
        <v>492</v>
      </c>
      <c r="C102" s="97" t="s">
        <v>14</v>
      </c>
      <c r="D102" s="100"/>
    </row>
    <row r="103" spans="2:4" ht="52.5" thickBot="1" x14ac:dyDescent="0.4">
      <c r="B103" s="96" t="s">
        <v>493</v>
      </c>
      <c r="C103" s="97" t="s">
        <v>14</v>
      </c>
      <c r="D103" s="98"/>
    </row>
    <row r="104" spans="2:4" ht="68" thickBot="1" x14ac:dyDescent="0.4">
      <c r="B104" s="96" t="s">
        <v>494</v>
      </c>
      <c r="C104" s="97" t="s">
        <v>14</v>
      </c>
      <c r="D104" s="100"/>
    </row>
    <row r="105" spans="2:4" ht="65.5" thickBot="1" x14ac:dyDescent="0.4">
      <c r="B105" s="96" t="s">
        <v>448</v>
      </c>
      <c r="C105" s="97" t="s">
        <v>94</v>
      </c>
      <c r="D105" s="98"/>
    </row>
    <row r="106" spans="2:4" ht="15" thickBot="1" x14ac:dyDescent="0.4">
      <c r="B106" s="997" t="s">
        <v>495</v>
      </c>
      <c r="C106" s="998"/>
      <c r="D106" s="99"/>
    </row>
    <row r="107" spans="2:4" ht="81" thickBot="1" x14ac:dyDescent="0.4">
      <c r="B107" s="96" t="s">
        <v>496</v>
      </c>
      <c r="C107" s="97" t="s">
        <v>14</v>
      </c>
      <c r="D107" s="100"/>
    </row>
    <row r="108" spans="2:4" ht="65.5" thickBot="1" x14ac:dyDescent="0.4">
      <c r="B108" s="96" t="s">
        <v>497</v>
      </c>
      <c r="C108" s="97" t="s">
        <v>14</v>
      </c>
      <c r="D108" s="98"/>
    </row>
    <row r="109" spans="2:4" ht="65.5" thickBot="1" x14ac:dyDescent="0.4">
      <c r="B109" s="96" t="s">
        <v>498</v>
      </c>
      <c r="C109" s="97" t="s">
        <v>14</v>
      </c>
      <c r="D109" s="98"/>
    </row>
    <row r="110" spans="2:4" ht="39.5" thickBot="1" x14ac:dyDescent="0.4">
      <c r="B110" s="96" t="s">
        <v>499</v>
      </c>
      <c r="C110" s="97" t="s">
        <v>14</v>
      </c>
      <c r="D110" s="98"/>
    </row>
    <row r="111" spans="2:4" ht="15" thickBot="1" x14ac:dyDescent="0.4">
      <c r="B111" s="997" t="s">
        <v>454</v>
      </c>
      <c r="C111" s="998"/>
      <c r="D111" s="99"/>
    </row>
    <row r="112" spans="2:4" ht="42" thickBot="1" x14ac:dyDescent="0.4">
      <c r="B112" s="96" t="s">
        <v>500</v>
      </c>
      <c r="C112" s="97" t="s">
        <v>431</v>
      </c>
      <c r="D112" s="100"/>
    </row>
    <row r="113" spans="2:4" ht="39.5" thickBot="1" x14ac:dyDescent="0.4">
      <c r="B113" s="96" t="s">
        <v>501</v>
      </c>
      <c r="C113" s="97" t="s">
        <v>431</v>
      </c>
      <c r="D113" s="98"/>
    </row>
    <row r="114" spans="2:4" ht="65.5" thickBot="1" x14ac:dyDescent="0.4">
      <c r="B114" s="96" t="s">
        <v>502</v>
      </c>
      <c r="C114" s="97" t="s">
        <v>14</v>
      </c>
      <c r="D114" s="98"/>
    </row>
    <row r="115" spans="2:4" ht="15" thickBot="1" x14ac:dyDescent="0.4">
      <c r="B115" s="997" t="s">
        <v>503</v>
      </c>
      <c r="C115" s="998"/>
      <c r="D115" s="99"/>
    </row>
    <row r="116" spans="2:4" ht="52.5" thickBot="1" x14ac:dyDescent="0.4">
      <c r="B116" s="96" t="s">
        <v>504</v>
      </c>
      <c r="C116" s="97" t="s">
        <v>431</v>
      </c>
      <c r="D116" s="98"/>
    </row>
    <row r="117" spans="2:4" ht="39.5" thickBot="1" x14ac:dyDescent="0.4">
      <c r="B117" s="96" t="s">
        <v>460</v>
      </c>
      <c r="C117" s="97" t="s">
        <v>431</v>
      </c>
      <c r="D117" s="98"/>
    </row>
    <row r="118" spans="2:4" x14ac:dyDescent="0.35">
      <c r="B118" s="999" t="s">
        <v>505</v>
      </c>
      <c r="C118" s="1000"/>
      <c r="D118" s="1005"/>
    </row>
    <row r="119" spans="2:4" ht="15" thickBot="1" x14ac:dyDescent="0.4">
      <c r="B119" s="1001"/>
      <c r="C119" s="1002"/>
      <c r="D119" s="1006"/>
    </row>
    <row r="120" spans="2:4" ht="39.5" thickBot="1" x14ac:dyDescent="0.4">
      <c r="B120" s="96" t="s">
        <v>462</v>
      </c>
      <c r="C120" s="97" t="s">
        <v>14</v>
      </c>
      <c r="D120" s="98"/>
    </row>
    <row r="121" spans="2:4" ht="26.5" thickBot="1" x14ac:dyDescent="0.4">
      <c r="B121" s="96" t="s">
        <v>506</v>
      </c>
      <c r="C121" s="97" t="s">
        <v>14</v>
      </c>
      <c r="D121" s="98"/>
    </row>
    <row r="122" spans="2:4" ht="52.5" thickBot="1" x14ac:dyDescent="0.4">
      <c r="B122" s="96" t="s">
        <v>507</v>
      </c>
      <c r="C122" s="97" t="s">
        <v>14</v>
      </c>
      <c r="D122" s="98"/>
    </row>
    <row r="123" spans="2:4" ht="42" thickBot="1" x14ac:dyDescent="0.4">
      <c r="B123" s="96" t="s">
        <v>508</v>
      </c>
      <c r="C123" s="97" t="s">
        <v>14</v>
      </c>
      <c r="D123" s="100"/>
    </row>
    <row r="124" spans="2:4" ht="52.5" thickBot="1" x14ac:dyDescent="0.4">
      <c r="B124" s="96" t="s">
        <v>509</v>
      </c>
      <c r="C124" s="97" t="s">
        <v>14</v>
      </c>
      <c r="D124" s="98"/>
    </row>
    <row r="125" spans="2:4" ht="65.5" thickBot="1" x14ac:dyDescent="0.4">
      <c r="B125" s="96" t="s">
        <v>468</v>
      </c>
      <c r="C125" s="97" t="s">
        <v>14</v>
      </c>
      <c r="D125" s="98"/>
    </row>
    <row r="126" spans="2:4" ht="52.5" thickBot="1" x14ac:dyDescent="0.4">
      <c r="B126" s="96" t="s">
        <v>510</v>
      </c>
      <c r="C126" s="97" t="s">
        <v>14</v>
      </c>
      <c r="D126" s="98"/>
    </row>
    <row r="127" spans="2:4" ht="15" thickBot="1" x14ac:dyDescent="0.4">
      <c r="B127" s="997" t="s">
        <v>470</v>
      </c>
      <c r="C127" s="998"/>
      <c r="D127" s="99"/>
    </row>
    <row r="128" spans="2:4" ht="52.5" thickBot="1" x14ac:dyDescent="0.4">
      <c r="B128" s="96" t="s">
        <v>511</v>
      </c>
      <c r="C128" s="97" t="s">
        <v>431</v>
      </c>
      <c r="D128" s="98"/>
    </row>
    <row r="129" spans="2:4" ht="15" thickBot="1" x14ac:dyDescent="0.4">
      <c r="B129" s="997" t="s">
        <v>472</v>
      </c>
      <c r="C129" s="998"/>
      <c r="D129" s="99"/>
    </row>
    <row r="130" spans="2:4" ht="39.5" thickBot="1" x14ac:dyDescent="0.4">
      <c r="B130" s="96" t="s">
        <v>512</v>
      </c>
      <c r="C130" s="97" t="s">
        <v>94</v>
      </c>
      <c r="D130" s="98"/>
    </row>
    <row r="132" spans="2:4" x14ac:dyDescent="0.35">
      <c r="B132" t="s">
        <v>23</v>
      </c>
    </row>
    <row r="133" spans="2:4" x14ac:dyDescent="0.35">
      <c r="B133" t="s">
        <v>418</v>
      </c>
    </row>
    <row r="134" spans="2:4" x14ac:dyDescent="0.35">
      <c r="B134" t="s">
        <v>474</v>
      </c>
    </row>
    <row r="135" spans="2:4" x14ac:dyDescent="0.35">
      <c r="B135" t="s">
        <v>513</v>
      </c>
    </row>
    <row r="136" spans="2:4" x14ac:dyDescent="0.35">
      <c r="B136" t="s">
        <v>514</v>
      </c>
    </row>
    <row r="137" spans="2:4" x14ac:dyDescent="0.35">
      <c r="B137" t="s">
        <v>515</v>
      </c>
    </row>
    <row r="138" spans="2:4" x14ac:dyDescent="0.35">
      <c r="B138" t="s">
        <v>516</v>
      </c>
    </row>
    <row r="139" spans="2:4" x14ac:dyDescent="0.35">
      <c r="B139" t="s">
        <v>517</v>
      </c>
    </row>
    <row r="140" spans="2:4" x14ac:dyDescent="0.35">
      <c r="B140" t="s">
        <v>518</v>
      </c>
    </row>
    <row r="141" spans="2:4" x14ac:dyDescent="0.35">
      <c r="B141" t="s">
        <v>519</v>
      </c>
    </row>
    <row r="142" spans="2:4" x14ac:dyDescent="0.35">
      <c r="B142" t="s">
        <v>520</v>
      </c>
    </row>
    <row r="145" spans="2:4" x14ac:dyDescent="0.35">
      <c r="B145" s="105" t="s">
        <v>758</v>
      </c>
    </row>
    <row r="146" spans="2:4" ht="15" thickBot="1" x14ac:dyDescent="0.4"/>
    <row r="147" spans="2:4" ht="15" thickBot="1" x14ac:dyDescent="0.4">
      <c r="B147" s="93" t="s">
        <v>426</v>
      </c>
      <c r="C147" s="94" t="s">
        <v>14</v>
      </c>
      <c r="D147" s="95"/>
    </row>
    <row r="148" spans="2:4" ht="39.5" thickBot="1" x14ac:dyDescent="0.4">
      <c r="B148" s="96" t="s">
        <v>521</v>
      </c>
      <c r="C148" s="97" t="s">
        <v>14</v>
      </c>
      <c r="D148" s="98"/>
    </row>
    <row r="149" spans="2:4" ht="39.5" thickBot="1" x14ac:dyDescent="0.4">
      <c r="B149" s="96" t="s">
        <v>522</v>
      </c>
      <c r="C149" s="97" t="s">
        <v>14</v>
      </c>
      <c r="D149" s="98"/>
    </row>
    <row r="150" spans="2:4" ht="42" thickBot="1" x14ac:dyDescent="0.4">
      <c r="B150" s="96" t="s">
        <v>523</v>
      </c>
      <c r="C150" s="97" t="s">
        <v>14</v>
      </c>
      <c r="D150" s="98"/>
    </row>
    <row r="151" spans="2:4" ht="39.5" thickBot="1" x14ac:dyDescent="0.4">
      <c r="B151" s="96" t="s">
        <v>427</v>
      </c>
      <c r="C151" s="97" t="s">
        <v>14</v>
      </c>
      <c r="D151" s="98"/>
    </row>
    <row r="152" spans="2:4" ht="57" customHeight="1" thickBot="1" x14ac:dyDescent="0.4">
      <c r="B152" s="1003" t="s">
        <v>428</v>
      </c>
      <c r="C152" s="1004"/>
      <c r="D152" s="99"/>
    </row>
    <row r="153" spans="2:4" ht="39.5" thickBot="1" x14ac:dyDescent="0.4">
      <c r="B153" s="96" t="s">
        <v>429</v>
      </c>
      <c r="C153" s="97" t="s">
        <v>14</v>
      </c>
      <c r="D153" s="98"/>
    </row>
    <row r="154" spans="2:4" ht="29" thickBot="1" x14ac:dyDescent="0.4">
      <c r="B154" s="96" t="s">
        <v>524</v>
      </c>
      <c r="C154" s="97" t="s">
        <v>431</v>
      </c>
      <c r="D154" s="100"/>
    </row>
    <row r="155" spans="2:4" ht="15" thickBot="1" x14ac:dyDescent="0.4">
      <c r="B155" s="101">
        <v>2021</v>
      </c>
      <c r="C155" s="102" t="s">
        <v>431</v>
      </c>
      <c r="D155" s="98"/>
    </row>
    <row r="156" spans="2:4" ht="15" thickBot="1" x14ac:dyDescent="0.4">
      <c r="B156" s="101">
        <v>2022</v>
      </c>
      <c r="C156" s="102" t="s">
        <v>431</v>
      </c>
      <c r="D156" s="98"/>
    </row>
    <row r="157" spans="2:4" ht="15" thickBot="1" x14ac:dyDescent="0.4">
      <c r="B157" s="101">
        <v>2023</v>
      </c>
      <c r="C157" s="102" t="s">
        <v>431</v>
      </c>
      <c r="D157" s="98"/>
    </row>
    <row r="158" spans="2:4" ht="15" thickBot="1" x14ac:dyDescent="0.4">
      <c r="B158" s="101">
        <v>2024</v>
      </c>
      <c r="C158" s="102" t="s">
        <v>431</v>
      </c>
      <c r="D158" s="98"/>
    </row>
    <row r="159" spans="2:4" ht="15" thickBot="1" x14ac:dyDescent="0.4">
      <c r="B159" s="101">
        <v>2025</v>
      </c>
      <c r="C159" s="102" t="s">
        <v>431</v>
      </c>
      <c r="D159" s="98"/>
    </row>
    <row r="160" spans="2:4" ht="15" thickBot="1" x14ac:dyDescent="0.4">
      <c r="B160" s="101">
        <v>2026</v>
      </c>
      <c r="C160" s="102" t="s">
        <v>431</v>
      </c>
      <c r="D160" s="98"/>
    </row>
    <row r="161" spans="2:4" ht="15" thickBot="1" x14ac:dyDescent="0.4">
      <c r="B161" s="101">
        <v>2027</v>
      </c>
      <c r="C161" s="102" t="s">
        <v>431</v>
      </c>
      <c r="D161" s="98"/>
    </row>
    <row r="162" spans="2:4" ht="15" thickBot="1" x14ac:dyDescent="0.4">
      <c r="B162" s="101">
        <v>2028</v>
      </c>
      <c r="C162" s="102" t="s">
        <v>431</v>
      </c>
      <c r="D162" s="98"/>
    </row>
    <row r="163" spans="2:4" ht="15" thickBot="1" x14ac:dyDescent="0.4">
      <c r="B163" s="101">
        <v>2029</v>
      </c>
      <c r="C163" s="102" t="s">
        <v>431</v>
      </c>
      <c r="D163" s="98"/>
    </row>
    <row r="164" spans="2:4" ht="15" thickBot="1" x14ac:dyDescent="0.4">
      <c r="B164" s="101">
        <v>2030</v>
      </c>
      <c r="C164" s="102" t="s">
        <v>431</v>
      </c>
      <c r="D164" s="98"/>
    </row>
    <row r="165" spans="2:4" ht="26.5" thickBot="1" x14ac:dyDescent="0.4">
      <c r="B165" s="96" t="s">
        <v>525</v>
      </c>
      <c r="C165" s="97" t="s">
        <v>94</v>
      </c>
      <c r="D165" s="98"/>
    </row>
    <row r="166" spans="2:4" ht="24.75" customHeight="1" thickBot="1" x14ac:dyDescent="0.4">
      <c r="B166" s="997" t="s">
        <v>444</v>
      </c>
      <c r="C166" s="998"/>
      <c r="D166" s="99"/>
    </row>
    <row r="167" spans="2:4" ht="16" thickBot="1" x14ac:dyDescent="0.4">
      <c r="B167" s="96" t="s">
        <v>526</v>
      </c>
      <c r="C167" s="97" t="s">
        <v>14</v>
      </c>
      <c r="D167" s="100"/>
    </row>
    <row r="168" spans="2:4" ht="42" thickBot="1" x14ac:dyDescent="0.4">
      <c r="B168" s="96" t="s">
        <v>527</v>
      </c>
      <c r="C168" s="97" t="s">
        <v>14</v>
      </c>
      <c r="D168" s="98"/>
    </row>
    <row r="169" spans="2:4" ht="42" thickBot="1" x14ac:dyDescent="0.4">
      <c r="B169" s="96" t="s">
        <v>528</v>
      </c>
      <c r="C169" s="97" t="s">
        <v>431</v>
      </c>
      <c r="D169" s="100"/>
    </row>
    <row r="170" spans="2:4" ht="42" thickBot="1" x14ac:dyDescent="0.4">
      <c r="B170" s="96" t="s">
        <v>529</v>
      </c>
      <c r="C170" s="97" t="s">
        <v>431</v>
      </c>
      <c r="D170" s="98"/>
    </row>
    <row r="171" spans="2:4" ht="42" thickBot="1" x14ac:dyDescent="0.4">
      <c r="B171" s="96" t="s">
        <v>530</v>
      </c>
      <c r="C171" s="97" t="s">
        <v>14</v>
      </c>
      <c r="D171" s="98"/>
    </row>
    <row r="172" spans="2:4" ht="52.5" thickBot="1" x14ac:dyDescent="0.4">
      <c r="B172" s="96" t="s">
        <v>531</v>
      </c>
      <c r="C172" s="97" t="s">
        <v>14</v>
      </c>
      <c r="D172" s="98"/>
    </row>
    <row r="173" spans="2:4" ht="29" thickBot="1" x14ac:dyDescent="0.4">
      <c r="B173" s="96" t="s">
        <v>532</v>
      </c>
      <c r="C173" s="97" t="s">
        <v>14</v>
      </c>
      <c r="D173" s="98"/>
    </row>
    <row r="174" spans="2:4" ht="26.5" thickBot="1" x14ac:dyDescent="0.4">
      <c r="B174" s="96" t="s">
        <v>533</v>
      </c>
      <c r="C174" s="97" t="s">
        <v>94</v>
      </c>
      <c r="D174" s="98"/>
    </row>
    <row r="176" spans="2:4" x14ac:dyDescent="0.35">
      <c r="B176" t="s">
        <v>418</v>
      </c>
    </row>
    <row r="177" spans="2:6" x14ac:dyDescent="0.35">
      <c r="B177" t="s">
        <v>534</v>
      </c>
    </row>
    <row r="178" spans="2:6" x14ac:dyDescent="0.35">
      <c r="B178" t="s">
        <v>535</v>
      </c>
    </row>
    <row r="179" spans="2:6" x14ac:dyDescent="0.35">
      <c r="B179" t="s">
        <v>536</v>
      </c>
    </row>
    <row r="180" spans="2:6" x14ac:dyDescent="0.35">
      <c r="B180" t="s">
        <v>537</v>
      </c>
    </row>
    <row r="181" spans="2:6" x14ac:dyDescent="0.35">
      <c r="B181" t="s">
        <v>538</v>
      </c>
    </row>
    <row r="182" spans="2:6" x14ac:dyDescent="0.35">
      <c r="B182" t="s">
        <v>539</v>
      </c>
    </row>
    <row r="183" spans="2:6" x14ac:dyDescent="0.35">
      <c r="B183" t="s">
        <v>540</v>
      </c>
    </row>
    <row r="184" spans="2:6" x14ac:dyDescent="0.35">
      <c r="B184" t="s">
        <v>541</v>
      </c>
    </row>
    <row r="187" spans="2:6" ht="15.5" x14ac:dyDescent="0.35">
      <c r="B187" s="30" t="s">
        <v>542</v>
      </c>
    </row>
    <row r="188" spans="2:6" ht="15" thickBot="1" x14ac:dyDescent="0.4"/>
    <row r="189" spans="2:6" ht="142.5" customHeight="1" x14ac:dyDescent="0.35">
      <c r="B189" s="729" t="s">
        <v>543</v>
      </c>
      <c r="C189" s="729" t="s">
        <v>544</v>
      </c>
      <c r="D189" s="729" t="s">
        <v>545</v>
      </c>
      <c r="E189" s="729" t="s">
        <v>546</v>
      </c>
      <c r="F189" s="729" t="s">
        <v>547</v>
      </c>
    </row>
    <row r="190" spans="2:6" x14ac:dyDescent="0.35">
      <c r="B190" s="730"/>
      <c r="C190" s="730"/>
      <c r="D190" s="730"/>
      <c r="E190" s="730"/>
      <c r="F190" s="730"/>
    </row>
    <row r="191" spans="2:6" ht="15" thickBot="1" x14ac:dyDescent="0.4">
      <c r="B191" s="731"/>
      <c r="C191" s="731"/>
      <c r="D191" s="731"/>
      <c r="E191" s="731"/>
      <c r="F191" s="731"/>
    </row>
    <row r="192" spans="2:6" ht="16" thickBot="1" x14ac:dyDescent="0.4">
      <c r="B192" s="106" t="s">
        <v>431</v>
      </c>
      <c r="C192" s="107" t="s">
        <v>431</v>
      </c>
      <c r="D192" s="107" t="s">
        <v>431</v>
      </c>
      <c r="E192" s="107" t="s">
        <v>431</v>
      </c>
      <c r="F192" s="107" t="s">
        <v>431</v>
      </c>
    </row>
    <row r="193" spans="2:6" ht="16" thickBot="1" x14ac:dyDescent="0.4">
      <c r="B193" s="90" t="s">
        <v>548</v>
      </c>
      <c r="C193" s="108"/>
      <c r="D193" s="108"/>
      <c r="E193" s="108"/>
      <c r="F193" s="108"/>
    </row>
    <row r="194" spans="2:6" ht="16" thickBot="1" x14ac:dyDescent="0.4">
      <c r="B194" s="90" t="s">
        <v>549</v>
      </c>
      <c r="C194" s="108"/>
      <c r="D194" s="108"/>
      <c r="E194" s="108"/>
      <c r="F194" s="108"/>
    </row>
    <row r="195" spans="2:6" ht="16" thickBot="1" x14ac:dyDescent="0.4">
      <c r="B195" s="90" t="s">
        <v>550</v>
      </c>
      <c r="C195" s="108"/>
      <c r="D195" s="108"/>
      <c r="E195" s="108"/>
      <c r="F195" s="108"/>
    </row>
    <row r="197" spans="2:6" x14ac:dyDescent="0.35">
      <c r="B197" t="s">
        <v>23</v>
      </c>
    </row>
    <row r="198" spans="2:6" x14ac:dyDescent="0.35">
      <c r="B198" t="s">
        <v>551</v>
      </c>
    </row>
  </sheetData>
  <mergeCells count="28">
    <mergeCell ref="B106:C106"/>
    <mergeCell ref="B111:C111"/>
    <mergeCell ref="B115:C115"/>
    <mergeCell ref="E189:E191"/>
    <mergeCell ref="F189:F191"/>
    <mergeCell ref="D118:D119"/>
    <mergeCell ref="B127:C127"/>
    <mergeCell ref="B129:C129"/>
    <mergeCell ref="B152:C152"/>
    <mergeCell ref="B166:C166"/>
    <mergeCell ref="B189:B191"/>
    <mergeCell ref="C189:C191"/>
    <mergeCell ref="D189:D191"/>
    <mergeCell ref="B118:C119"/>
    <mergeCell ref="D48:D49"/>
    <mergeCell ref="B58:C58"/>
    <mergeCell ref="B60:C60"/>
    <mergeCell ref="B96:C96"/>
    <mergeCell ref="B101:C101"/>
    <mergeCell ref="B82:C82"/>
    <mergeCell ref="B41:C41"/>
    <mergeCell ref="B45:C45"/>
    <mergeCell ref="B48:C49"/>
    <mergeCell ref="B6:C6"/>
    <mergeCell ref="B20:C20"/>
    <mergeCell ref="B25:C25"/>
    <mergeCell ref="B31:C31"/>
    <mergeCell ref="B36:C3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22EE2C-3AE4-4DF3-8BF3-0C88218305BF}">
  <sheetPr>
    <tabColor theme="2"/>
  </sheetPr>
  <dimension ref="A2:AA53"/>
  <sheetViews>
    <sheetView topLeftCell="A7" zoomScale="80" zoomScaleNormal="80" workbookViewId="0"/>
  </sheetViews>
  <sheetFormatPr defaultRowHeight="14.5" x14ac:dyDescent="0.35"/>
  <cols>
    <col min="1" max="1" width="19.7265625" customWidth="1"/>
    <col min="4" max="4" width="10.26953125" customWidth="1"/>
    <col min="5" max="13" width="22" customWidth="1"/>
    <col min="27" max="27" width="20.453125" customWidth="1"/>
  </cols>
  <sheetData>
    <row r="2" spans="1:27" ht="15.5" x14ac:dyDescent="0.35">
      <c r="B2" s="30" t="s">
        <v>552</v>
      </c>
      <c r="X2" s="109"/>
      <c r="AA2" s="110"/>
    </row>
    <row r="3" spans="1:27" ht="15" thickBot="1" x14ac:dyDescent="0.4"/>
    <row r="4" spans="1:27" ht="109.5" customHeight="1" thickBot="1" x14ac:dyDescent="0.4">
      <c r="B4" s="1010" t="s">
        <v>553</v>
      </c>
      <c r="C4" s="1010" t="s">
        <v>33</v>
      </c>
      <c r="D4" s="1010" t="s">
        <v>554</v>
      </c>
      <c r="E4" s="1007" t="s">
        <v>555</v>
      </c>
      <c r="F4" s="1008"/>
      <c r="G4" s="1009"/>
      <c r="H4" s="1007" t="s">
        <v>556</v>
      </c>
      <c r="I4" s="1008"/>
      <c r="J4" s="1009"/>
      <c r="K4" s="1007" t="s">
        <v>557</v>
      </c>
      <c r="L4" s="1008"/>
      <c r="M4" s="1009"/>
    </row>
    <row r="5" spans="1:27" ht="78" customHeight="1" thickBot="1" x14ac:dyDescent="0.4">
      <c r="B5" s="1011"/>
      <c r="C5" s="1011"/>
      <c r="D5" s="1011"/>
      <c r="E5" s="111" t="s">
        <v>558</v>
      </c>
      <c r="F5" s="111" t="s">
        <v>559</v>
      </c>
      <c r="G5" s="111" t="s">
        <v>560</v>
      </c>
      <c r="H5" s="111" t="s">
        <v>558</v>
      </c>
      <c r="I5" s="111" t="s">
        <v>561</v>
      </c>
      <c r="J5" s="111" t="s">
        <v>562</v>
      </c>
      <c r="K5" s="111" t="s">
        <v>558</v>
      </c>
      <c r="L5" s="111" t="s">
        <v>561</v>
      </c>
      <c r="M5" s="111" t="s">
        <v>562</v>
      </c>
    </row>
    <row r="6" spans="1:27" ht="18" thickBot="1" x14ac:dyDescent="0.4">
      <c r="B6" s="112" t="s">
        <v>14</v>
      </c>
      <c r="C6" s="113"/>
      <c r="D6" s="113" t="s">
        <v>14</v>
      </c>
      <c r="E6" s="113" t="s">
        <v>14</v>
      </c>
      <c r="F6" s="113" t="s">
        <v>14</v>
      </c>
      <c r="G6" s="113" t="s">
        <v>14</v>
      </c>
      <c r="H6" s="113" t="s">
        <v>15</v>
      </c>
      <c r="I6" s="113" t="s">
        <v>15</v>
      </c>
      <c r="J6" s="113" t="s">
        <v>15</v>
      </c>
      <c r="K6" s="113" t="s">
        <v>15</v>
      </c>
      <c r="L6" s="113" t="s">
        <v>15</v>
      </c>
      <c r="M6" s="113" t="s">
        <v>15</v>
      </c>
    </row>
    <row r="7" spans="1:27" ht="16" thickBot="1" x14ac:dyDescent="0.4">
      <c r="A7" s="650"/>
      <c r="B7" s="114">
        <v>131</v>
      </c>
      <c r="C7" s="115" t="s">
        <v>564</v>
      </c>
      <c r="D7" s="86" t="s">
        <v>565</v>
      </c>
      <c r="E7" s="86">
        <v>6.5</v>
      </c>
      <c r="F7" s="86">
        <v>1.4</v>
      </c>
      <c r="G7" s="86">
        <v>14</v>
      </c>
      <c r="H7" s="86"/>
      <c r="I7" s="86"/>
      <c r="J7" s="86"/>
      <c r="K7" s="86"/>
      <c r="L7" s="86"/>
      <c r="M7" s="86"/>
    </row>
    <row r="8" spans="1:27" ht="16" thickBot="1" x14ac:dyDescent="0.4">
      <c r="A8" s="650"/>
      <c r="B8" s="116">
        <v>139</v>
      </c>
      <c r="C8" s="117" t="s">
        <v>564</v>
      </c>
      <c r="D8" s="8" t="s">
        <v>567</v>
      </c>
      <c r="E8" s="8">
        <v>2.4</v>
      </c>
      <c r="F8" s="8">
        <v>0.6</v>
      </c>
      <c r="G8" s="8">
        <v>5</v>
      </c>
      <c r="H8" s="8">
        <v>2.4</v>
      </c>
      <c r="I8" s="8">
        <v>0.6</v>
      </c>
      <c r="J8" s="8">
        <v>5</v>
      </c>
      <c r="K8" s="8"/>
      <c r="L8" s="8"/>
      <c r="M8" s="8"/>
    </row>
    <row r="9" spans="1:27" ht="16" thickBot="1" x14ac:dyDescent="0.4">
      <c r="A9" s="650"/>
      <c r="B9" s="114">
        <v>135</v>
      </c>
      <c r="C9" s="115" t="s">
        <v>564</v>
      </c>
      <c r="D9" s="8" t="s">
        <v>565</v>
      </c>
      <c r="E9" s="8">
        <v>20</v>
      </c>
      <c r="F9" s="8">
        <v>11.7</v>
      </c>
      <c r="G9" s="8">
        <v>29.6</v>
      </c>
      <c r="H9" s="8"/>
      <c r="I9" s="8"/>
      <c r="J9" s="8"/>
      <c r="K9" s="8"/>
      <c r="L9" s="8"/>
      <c r="M9" s="8"/>
    </row>
    <row r="10" spans="1:27" ht="16" thickBot="1" x14ac:dyDescent="0.4">
      <c r="A10" s="650"/>
      <c r="B10" s="116">
        <v>134</v>
      </c>
      <c r="C10" s="117" t="s">
        <v>564</v>
      </c>
      <c r="D10" s="8" t="s">
        <v>567</v>
      </c>
      <c r="E10" s="8">
        <v>15.6</v>
      </c>
      <c r="F10" s="8">
        <v>6.2</v>
      </c>
      <c r="G10" s="8">
        <v>25.1</v>
      </c>
      <c r="H10" s="8">
        <v>15.6</v>
      </c>
      <c r="I10" s="8">
        <v>6.2</v>
      </c>
      <c r="J10" s="8">
        <v>25.1</v>
      </c>
      <c r="K10" s="8"/>
      <c r="L10" s="8"/>
      <c r="M10" s="8"/>
    </row>
    <row r="11" spans="1:27" ht="16" thickBot="1" x14ac:dyDescent="0.4">
      <c r="A11" s="650"/>
      <c r="B11" s="114">
        <v>140</v>
      </c>
      <c r="C11" s="115" t="s">
        <v>564</v>
      </c>
      <c r="D11" s="8" t="s">
        <v>565</v>
      </c>
      <c r="E11" s="8">
        <v>87.6</v>
      </c>
      <c r="F11" s="8">
        <v>26.1</v>
      </c>
      <c r="G11" s="8">
        <v>184.5</v>
      </c>
      <c r="H11" s="8"/>
      <c r="I11" s="8"/>
      <c r="J11" s="8"/>
      <c r="K11" s="8"/>
      <c r="L11" s="8"/>
      <c r="M11" s="8"/>
    </row>
    <row r="12" spans="1:27" ht="16" thickBot="1" x14ac:dyDescent="0.4">
      <c r="A12" s="650"/>
      <c r="B12" s="116">
        <v>136</v>
      </c>
      <c r="C12" s="117" t="s">
        <v>564</v>
      </c>
      <c r="D12" s="8" t="s">
        <v>565</v>
      </c>
      <c r="E12" s="8">
        <v>7.6</v>
      </c>
      <c r="F12" s="8">
        <v>7.6</v>
      </c>
      <c r="G12" s="8">
        <v>7.6</v>
      </c>
      <c r="H12" s="8"/>
      <c r="I12" s="8"/>
      <c r="J12" s="8"/>
      <c r="K12" s="8"/>
      <c r="L12" s="8"/>
      <c r="M12" s="8"/>
    </row>
    <row r="13" spans="1:27" ht="16" thickBot="1" x14ac:dyDescent="0.4">
      <c r="A13" s="650"/>
      <c r="B13" s="114">
        <v>137</v>
      </c>
      <c r="C13" s="115" t="s">
        <v>564</v>
      </c>
      <c r="D13" s="8" t="s">
        <v>565</v>
      </c>
      <c r="E13" s="8">
        <v>0</v>
      </c>
      <c r="F13" s="8">
        <v>0</v>
      </c>
      <c r="G13" s="8">
        <v>0</v>
      </c>
      <c r="H13" s="8"/>
      <c r="I13" s="8"/>
      <c r="J13" s="8"/>
      <c r="K13" s="8"/>
      <c r="L13" s="8"/>
      <c r="M13" s="8"/>
    </row>
    <row r="14" spans="1:27" ht="16" thickBot="1" x14ac:dyDescent="0.4">
      <c r="A14" s="650"/>
      <c r="B14" s="116">
        <v>141</v>
      </c>
      <c r="C14" s="117" t="s">
        <v>564</v>
      </c>
      <c r="D14" s="8" t="s">
        <v>565</v>
      </c>
      <c r="E14" s="8">
        <v>34.1</v>
      </c>
      <c r="F14" s="8">
        <v>16.8</v>
      </c>
      <c r="G14" s="8">
        <v>56.8</v>
      </c>
      <c r="H14" s="8"/>
      <c r="I14" s="8"/>
      <c r="J14" s="8"/>
      <c r="K14" s="8"/>
      <c r="L14" s="8"/>
      <c r="M14" s="8"/>
    </row>
    <row r="15" spans="1:27" ht="16" thickBot="1" x14ac:dyDescent="0.4">
      <c r="A15" s="650"/>
      <c r="B15" s="116">
        <v>16</v>
      </c>
      <c r="C15" s="115" t="s">
        <v>564</v>
      </c>
      <c r="D15" s="8" t="s">
        <v>565</v>
      </c>
      <c r="E15" s="8">
        <v>0</v>
      </c>
      <c r="F15" s="8">
        <v>0</v>
      </c>
      <c r="G15" s="8">
        <v>0</v>
      </c>
      <c r="H15" s="8"/>
      <c r="I15" s="8"/>
      <c r="J15" s="8"/>
      <c r="K15" s="8"/>
      <c r="L15" s="8"/>
      <c r="M15" s="8"/>
    </row>
    <row r="16" spans="1:27" ht="16" thickBot="1" x14ac:dyDescent="0.4">
      <c r="A16" s="650"/>
      <c r="B16" s="114">
        <v>132</v>
      </c>
      <c r="C16" s="117" t="s">
        <v>564</v>
      </c>
      <c r="D16" s="8" t="s">
        <v>565</v>
      </c>
      <c r="E16" s="8">
        <v>484.6</v>
      </c>
      <c r="F16" s="8">
        <v>484.6</v>
      </c>
      <c r="G16" s="8">
        <v>1776.6</v>
      </c>
      <c r="H16" s="8"/>
      <c r="I16" s="8"/>
      <c r="J16" s="8"/>
      <c r="K16" s="8"/>
      <c r="L16" s="8"/>
      <c r="M16" s="8"/>
    </row>
    <row r="17" spans="1:13" ht="16" thickBot="1" x14ac:dyDescent="0.4">
      <c r="A17" s="650"/>
      <c r="B17" s="116">
        <v>5</v>
      </c>
      <c r="C17" s="115" t="s">
        <v>564</v>
      </c>
      <c r="D17" s="8" t="s">
        <v>565</v>
      </c>
      <c r="E17" s="8">
        <v>0</v>
      </c>
      <c r="F17" s="8">
        <v>0</v>
      </c>
      <c r="G17" s="8">
        <v>0</v>
      </c>
      <c r="H17" s="8"/>
      <c r="I17" s="8"/>
      <c r="J17" s="8"/>
      <c r="K17" s="8"/>
      <c r="L17" s="8"/>
      <c r="M17" s="8"/>
    </row>
    <row r="18" spans="1:13" ht="16" thickBot="1" x14ac:dyDescent="0.4">
      <c r="A18" s="650"/>
      <c r="B18" s="114">
        <v>133</v>
      </c>
      <c r="C18" s="117" t="s">
        <v>564</v>
      </c>
      <c r="D18" s="8" t="s">
        <v>565</v>
      </c>
      <c r="E18" s="8">
        <v>5.8</v>
      </c>
      <c r="F18" s="8">
        <v>1.9</v>
      </c>
      <c r="G18" s="8">
        <v>11.5</v>
      </c>
      <c r="H18" s="8"/>
      <c r="I18" s="8"/>
      <c r="J18" s="8"/>
      <c r="K18" s="8"/>
      <c r="L18" s="8"/>
      <c r="M18" s="8"/>
    </row>
    <row r="19" spans="1:13" ht="16" thickBot="1" x14ac:dyDescent="0.4">
      <c r="A19" s="633"/>
      <c r="B19" s="116">
        <v>138</v>
      </c>
      <c r="C19" s="117" t="s">
        <v>564</v>
      </c>
      <c r="D19" s="8" t="s">
        <v>565</v>
      </c>
      <c r="E19" s="8">
        <v>25.6</v>
      </c>
      <c r="F19" s="8">
        <v>8.5</v>
      </c>
      <c r="G19" s="8">
        <v>51.2</v>
      </c>
      <c r="H19" s="8"/>
      <c r="I19" s="8"/>
      <c r="J19" s="8"/>
      <c r="K19" s="8"/>
      <c r="L19" s="8"/>
      <c r="M19" s="8"/>
    </row>
    <row r="20" spans="1:13" ht="46.5" thickBot="1" x14ac:dyDescent="0.4">
      <c r="B20" s="116" t="s">
        <v>22</v>
      </c>
      <c r="C20" s="118" t="s">
        <v>564</v>
      </c>
      <c r="D20" s="8"/>
      <c r="E20" s="8"/>
      <c r="F20" s="8"/>
      <c r="G20" s="8"/>
      <c r="H20" s="8"/>
      <c r="I20" s="8"/>
      <c r="J20" s="8"/>
      <c r="K20" s="8"/>
      <c r="L20" s="8"/>
      <c r="M20" s="8"/>
    </row>
    <row r="22" spans="1:13" x14ac:dyDescent="0.35">
      <c r="B22" t="s">
        <v>579</v>
      </c>
    </row>
    <row r="23" spans="1:13" x14ac:dyDescent="0.35">
      <c r="B23" t="s">
        <v>23</v>
      </c>
    </row>
    <row r="24" spans="1:13" x14ac:dyDescent="0.35">
      <c r="B24" t="s">
        <v>580</v>
      </c>
    </row>
    <row r="25" spans="1:13" x14ac:dyDescent="0.35">
      <c r="B25" t="s">
        <v>581</v>
      </c>
    </row>
    <row r="26" spans="1:13" x14ac:dyDescent="0.35">
      <c r="B26" t="s">
        <v>582</v>
      </c>
    </row>
    <row r="29" spans="1:13" ht="15.5" x14ac:dyDescent="0.35">
      <c r="B29" s="30" t="s">
        <v>583</v>
      </c>
    </row>
    <row r="30" spans="1:13" ht="15" thickBot="1" x14ac:dyDescent="0.4"/>
    <row r="31" spans="1:13" ht="109.5" customHeight="1" thickBot="1" x14ac:dyDescent="0.4">
      <c r="B31" s="1010" t="s">
        <v>553</v>
      </c>
      <c r="C31" s="1010" t="s">
        <v>33</v>
      </c>
      <c r="D31" s="1010" t="s">
        <v>584</v>
      </c>
      <c r="E31" s="1007" t="s">
        <v>585</v>
      </c>
      <c r="F31" s="1008"/>
      <c r="G31" s="1009"/>
      <c r="H31" s="1007" t="s">
        <v>586</v>
      </c>
      <c r="I31" s="1008"/>
      <c r="J31" s="1009"/>
      <c r="K31" s="1007" t="s">
        <v>557</v>
      </c>
      <c r="L31" s="1008"/>
      <c r="M31" s="1009"/>
    </row>
    <row r="32" spans="1:13" ht="151.5" customHeight="1" thickBot="1" x14ac:dyDescent="0.4">
      <c r="B32" s="1011"/>
      <c r="C32" s="1011"/>
      <c r="D32" s="1011"/>
      <c r="E32" s="111" t="s">
        <v>587</v>
      </c>
      <c r="F32" s="111" t="s">
        <v>588</v>
      </c>
      <c r="G32" s="111" t="s">
        <v>589</v>
      </c>
      <c r="H32" s="111" t="s">
        <v>590</v>
      </c>
      <c r="I32" s="111" t="s">
        <v>591</v>
      </c>
      <c r="J32" s="111" t="s">
        <v>589</v>
      </c>
      <c r="K32" s="111" t="s">
        <v>592</v>
      </c>
      <c r="L32" s="111" t="s">
        <v>588</v>
      </c>
      <c r="M32" s="111" t="s">
        <v>589</v>
      </c>
    </row>
    <row r="33" spans="1:13" ht="15.5" thickBot="1" x14ac:dyDescent="0.4">
      <c r="B33" s="119" t="s">
        <v>14</v>
      </c>
      <c r="C33" s="120"/>
      <c r="D33" s="120" t="s">
        <v>14</v>
      </c>
      <c r="E33" s="120" t="s">
        <v>14</v>
      </c>
      <c r="F33" s="120" t="s">
        <v>14</v>
      </c>
      <c r="G33" s="120" t="s">
        <v>14</v>
      </c>
      <c r="H33" s="120" t="s">
        <v>593</v>
      </c>
      <c r="I33" s="120" t="s">
        <v>593</v>
      </c>
      <c r="J33" s="120" t="s">
        <v>593</v>
      </c>
      <c r="K33" s="120" t="s">
        <v>593</v>
      </c>
      <c r="L33" s="120" t="s">
        <v>593</v>
      </c>
      <c r="M33" s="120" t="s">
        <v>593</v>
      </c>
    </row>
    <row r="34" spans="1:13" ht="16" thickBot="1" x14ac:dyDescent="0.4">
      <c r="A34" s="650"/>
      <c r="B34" s="114">
        <v>131</v>
      </c>
      <c r="C34" s="117" t="s">
        <v>564</v>
      </c>
      <c r="D34" s="86" t="s">
        <v>565</v>
      </c>
      <c r="E34" s="121">
        <v>5.0999999999999996</v>
      </c>
      <c r="F34" s="121">
        <v>2.6</v>
      </c>
      <c r="G34" s="121">
        <v>7.5</v>
      </c>
      <c r="H34" s="121"/>
      <c r="I34" s="121"/>
      <c r="J34" s="121"/>
      <c r="K34" s="121"/>
      <c r="L34" s="121"/>
      <c r="M34" s="121"/>
    </row>
    <row r="35" spans="1:13" ht="16" thickBot="1" x14ac:dyDescent="0.4">
      <c r="A35" s="650"/>
      <c r="B35" s="116">
        <v>139</v>
      </c>
      <c r="C35" s="117" t="s">
        <v>564</v>
      </c>
      <c r="D35" s="8" t="s">
        <v>567</v>
      </c>
      <c r="E35" s="121">
        <v>1.9</v>
      </c>
      <c r="F35" s="121">
        <v>1.1000000000000001</v>
      </c>
      <c r="G35" s="121">
        <v>2.6</v>
      </c>
      <c r="H35" s="121">
        <v>1.9</v>
      </c>
      <c r="I35" s="121">
        <v>1.1000000000000001</v>
      </c>
      <c r="J35" s="121">
        <v>2.6</v>
      </c>
      <c r="K35" s="121"/>
      <c r="L35" s="121"/>
      <c r="M35" s="121"/>
    </row>
    <row r="36" spans="1:13" ht="16" thickBot="1" x14ac:dyDescent="0.4">
      <c r="A36" s="650"/>
      <c r="B36" s="114">
        <v>135</v>
      </c>
      <c r="C36" s="117" t="s">
        <v>564</v>
      </c>
      <c r="D36" s="8" t="s">
        <v>565</v>
      </c>
      <c r="E36" s="121">
        <v>8.3000000000000007</v>
      </c>
      <c r="F36" s="121">
        <v>6.9</v>
      </c>
      <c r="G36" s="121">
        <v>9.6999999999999993</v>
      </c>
      <c r="H36" s="121"/>
      <c r="I36" s="121"/>
      <c r="J36" s="121"/>
      <c r="K36" s="121"/>
      <c r="L36" s="121"/>
      <c r="M36" s="121"/>
    </row>
    <row r="37" spans="1:13" ht="16" thickBot="1" x14ac:dyDescent="0.4">
      <c r="A37" s="650"/>
      <c r="B37" s="116">
        <v>134</v>
      </c>
      <c r="C37" s="117" t="s">
        <v>564</v>
      </c>
      <c r="D37" s="8" t="s">
        <v>567</v>
      </c>
      <c r="E37" s="121">
        <v>9.5</v>
      </c>
      <c r="F37" s="121">
        <v>9.5</v>
      </c>
      <c r="G37" s="121">
        <v>9.5</v>
      </c>
      <c r="H37" s="121">
        <v>9.5</v>
      </c>
      <c r="I37" s="121">
        <v>9.5</v>
      </c>
      <c r="J37" s="121">
        <v>9.5</v>
      </c>
      <c r="K37" s="121"/>
      <c r="L37" s="121"/>
      <c r="M37" s="121"/>
    </row>
    <row r="38" spans="1:13" ht="16" thickBot="1" x14ac:dyDescent="0.4">
      <c r="A38" s="650"/>
      <c r="B38" s="114">
        <v>140</v>
      </c>
      <c r="C38" s="117" t="s">
        <v>564</v>
      </c>
      <c r="D38" s="8" t="s">
        <v>565</v>
      </c>
      <c r="E38" s="121">
        <v>61.5</v>
      </c>
      <c r="F38" s="121">
        <v>26.1</v>
      </c>
      <c r="G38" s="121">
        <v>96.9</v>
      </c>
      <c r="H38" s="121"/>
      <c r="I38" s="121"/>
      <c r="J38" s="121"/>
      <c r="K38" s="121"/>
      <c r="L38" s="121"/>
      <c r="M38" s="121"/>
    </row>
    <row r="39" spans="1:13" ht="16" thickBot="1" x14ac:dyDescent="0.4">
      <c r="A39" s="650"/>
      <c r="B39" s="116">
        <v>136</v>
      </c>
      <c r="C39" s="117" t="s">
        <v>564</v>
      </c>
      <c r="D39" s="8" t="s">
        <v>565</v>
      </c>
      <c r="E39" s="121">
        <v>0</v>
      </c>
      <c r="F39" s="121">
        <v>0</v>
      </c>
      <c r="G39" s="121">
        <v>0</v>
      </c>
      <c r="H39" s="121"/>
      <c r="I39" s="121"/>
      <c r="J39" s="121"/>
      <c r="K39" s="121"/>
      <c r="L39" s="121"/>
      <c r="M39" s="121"/>
    </row>
    <row r="40" spans="1:13" ht="16" thickBot="1" x14ac:dyDescent="0.4">
      <c r="A40" s="650"/>
      <c r="B40" s="114">
        <v>137</v>
      </c>
      <c r="C40" s="117" t="s">
        <v>564</v>
      </c>
      <c r="D40" s="8" t="s">
        <v>565</v>
      </c>
      <c r="E40" s="121">
        <v>0</v>
      </c>
      <c r="F40" s="121">
        <v>0</v>
      </c>
      <c r="G40" s="121">
        <v>0</v>
      </c>
      <c r="H40" s="121"/>
      <c r="I40" s="121"/>
      <c r="J40" s="121"/>
      <c r="K40" s="121"/>
      <c r="L40" s="121"/>
      <c r="M40" s="121"/>
    </row>
    <row r="41" spans="1:13" ht="16" thickBot="1" x14ac:dyDescent="0.4">
      <c r="A41" s="650"/>
      <c r="B41" s="116">
        <v>141</v>
      </c>
      <c r="C41" s="117" t="s">
        <v>564</v>
      </c>
      <c r="D41" s="8" t="s">
        <v>565</v>
      </c>
      <c r="E41" s="121">
        <v>17.3</v>
      </c>
      <c r="F41" s="121">
        <v>11.8</v>
      </c>
      <c r="G41" s="121">
        <v>22.8</v>
      </c>
      <c r="H41" s="121"/>
      <c r="I41" s="121"/>
      <c r="J41" s="121"/>
      <c r="K41" s="121"/>
      <c r="L41" s="121"/>
      <c r="M41" s="121"/>
    </row>
    <row r="42" spans="1:13" ht="16" thickBot="1" x14ac:dyDescent="0.4">
      <c r="A42" s="650"/>
      <c r="B42" s="116">
        <v>16</v>
      </c>
      <c r="C42" s="117" t="s">
        <v>564</v>
      </c>
      <c r="D42" s="8" t="s">
        <v>565</v>
      </c>
      <c r="E42" s="121">
        <v>0</v>
      </c>
      <c r="F42" s="121">
        <v>0</v>
      </c>
      <c r="G42" s="121">
        <v>0</v>
      </c>
      <c r="H42" s="121"/>
      <c r="I42" s="121"/>
      <c r="J42" s="121"/>
      <c r="K42" s="121"/>
      <c r="L42" s="121"/>
      <c r="M42" s="121"/>
    </row>
    <row r="43" spans="1:13" ht="16" thickBot="1" x14ac:dyDescent="0.4">
      <c r="A43" s="650"/>
      <c r="B43" s="114">
        <v>132</v>
      </c>
      <c r="C43" s="117" t="s">
        <v>564</v>
      </c>
      <c r="D43" s="8" t="s">
        <v>565</v>
      </c>
      <c r="E43" s="121">
        <v>611.6</v>
      </c>
      <c r="F43" s="121">
        <v>611.6</v>
      </c>
      <c r="G43" s="121">
        <v>1292</v>
      </c>
      <c r="H43" s="121"/>
      <c r="I43" s="121"/>
      <c r="J43" s="121"/>
      <c r="K43" s="121"/>
      <c r="L43" s="121"/>
      <c r="M43" s="121"/>
    </row>
    <row r="44" spans="1:13" ht="16" thickBot="1" x14ac:dyDescent="0.4">
      <c r="A44" s="650"/>
      <c r="B44" s="116">
        <v>5</v>
      </c>
      <c r="C44" s="117" t="s">
        <v>564</v>
      </c>
      <c r="D44" s="8" t="s">
        <v>565</v>
      </c>
      <c r="E44" s="121">
        <v>0</v>
      </c>
      <c r="F44" s="121">
        <v>0</v>
      </c>
      <c r="G44" s="121">
        <v>0</v>
      </c>
      <c r="H44" s="121"/>
      <c r="I44" s="121"/>
      <c r="J44" s="121"/>
      <c r="K44" s="121"/>
      <c r="L44" s="121"/>
      <c r="M44" s="121"/>
    </row>
    <row r="45" spans="1:13" ht="16" thickBot="1" x14ac:dyDescent="0.4">
      <c r="A45" s="650"/>
      <c r="B45" s="114">
        <v>133</v>
      </c>
      <c r="C45" s="117" t="s">
        <v>564</v>
      </c>
      <c r="D45" s="8" t="s">
        <v>565</v>
      </c>
      <c r="E45" s="121">
        <v>3.8</v>
      </c>
      <c r="F45" s="121">
        <v>1.9</v>
      </c>
      <c r="G45" s="121">
        <v>5.8</v>
      </c>
      <c r="H45" s="121"/>
      <c r="I45" s="121"/>
      <c r="J45" s="121"/>
      <c r="K45" s="121"/>
      <c r="L45" s="121"/>
      <c r="M45" s="121"/>
    </row>
    <row r="46" spans="1:13" ht="16" thickBot="1" x14ac:dyDescent="0.4">
      <c r="A46" s="633"/>
      <c r="B46" s="116">
        <v>138</v>
      </c>
      <c r="C46" s="117" t="s">
        <v>564</v>
      </c>
      <c r="D46" s="8" t="s">
        <v>565</v>
      </c>
      <c r="E46" s="121">
        <v>17.100000000000001</v>
      </c>
      <c r="F46" s="121">
        <v>8.5</v>
      </c>
      <c r="G46" s="121">
        <v>25.6</v>
      </c>
      <c r="H46" s="121"/>
      <c r="I46" s="121"/>
      <c r="J46" s="121"/>
      <c r="K46" s="121"/>
      <c r="L46" s="121"/>
      <c r="M46" s="121"/>
    </row>
    <row r="47" spans="1:13" ht="46.5" thickBot="1" x14ac:dyDescent="0.4">
      <c r="B47" s="116" t="s">
        <v>22</v>
      </c>
      <c r="C47" s="117" t="s">
        <v>564</v>
      </c>
      <c r="D47" s="121"/>
      <c r="E47" s="121"/>
      <c r="F47" s="121"/>
      <c r="G47" s="121"/>
      <c r="H47" s="121"/>
      <c r="I47" s="121"/>
      <c r="J47" s="121"/>
      <c r="K47" s="121"/>
      <c r="L47" s="121"/>
      <c r="M47" s="121"/>
    </row>
    <row r="49" spans="2:2" x14ac:dyDescent="0.35">
      <c r="B49" t="s">
        <v>594</v>
      </c>
    </row>
    <row r="50" spans="2:2" x14ac:dyDescent="0.35">
      <c r="B50" t="s">
        <v>23</v>
      </c>
    </row>
    <row r="51" spans="2:2" x14ac:dyDescent="0.35">
      <c r="B51" t="s">
        <v>595</v>
      </c>
    </row>
    <row r="52" spans="2:2" x14ac:dyDescent="0.35">
      <c r="B52" t="s">
        <v>581</v>
      </c>
    </row>
    <row r="53" spans="2:2" x14ac:dyDescent="0.35">
      <c r="B53" t="s">
        <v>596</v>
      </c>
    </row>
  </sheetData>
  <mergeCells count="12">
    <mergeCell ref="K31:M31"/>
    <mergeCell ref="B4:B5"/>
    <mergeCell ref="C4:C5"/>
    <mergeCell ref="D4:D5"/>
    <mergeCell ref="E4:G4"/>
    <mergeCell ref="H4:J4"/>
    <mergeCell ref="K4:M4"/>
    <mergeCell ref="B31:B32"/>
    <mergeCell ref="C31:C32"/>
    <mergeCell ref="D31:D32"/>
    <mergeCell ref="E31:G31"/>
    <mergeCell ref="H31:J3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8BD1B-8894-4143-9C81-1BB2FD39E1B9}">
  <sheetPr>
    <tabColor theme="2"/>
  </sheetPr>
  <dimension ref="B2:R29"/>
  <sheetViews>
    <sheetView zoomScale="80" zoomScaleNormal="80" workbookViewId="0"/>
  </sheetViews>
  <sheetFormatPr defaultRowHeight="14.5" x14ac:dyDescent="0.35"/>
  <cols>
    <col min="1" max="1" width="19.7265625" customWidth="1"/>
    <col min="2" max="2" width="22.54296875" customWidth="1"/>
    <col min="7" max="7" width="14" customWidth="1"/>
    <col min="11" max="11" width="13.1796875" customWidth="1"/>
    <col min="18" max="18" width="13" bestFit="1" customWidth="1"/>
  </cols>
  <sheetData>
    <row r="2" spans="2:11" ht="15.5" x14ac:dyDescent="0.35">
      <c r="B2" s="30" t="s">
        <v>621</v>
      </c>
    </row>
    <row r="3" spans="2:11" ht="15" thickBot="1" x14ac:dyDescent="0.4"/>
    <row r="4" spans="2:11" ht="16" thickBot="1" x14ac:dyDescent="0.4">
      <c r="B4" s="739" t="s">
        <v>610</v>
      </c>
      <c r="C4" s="739" t="s">
        <v>353</v>
      </c>
      <c r="D4" s="739" t="s">
        <v>33</v>
      </c>
      <c r="E4" s="951" t="s">
        <v>609</v>
      </c>
      <c r="F4" s="971"/>
      <c r="G4" s="952"/>
      <c r="H4" s="951" t="s">
        <v>608</v>
      </c>
      <c r="I4" s="971"/>
      <c r="J4" s="952"/>
      <c r="K4" s="739" t="s">
        <v>607</v>
      </c>
    </row>
    <row r="5" spans="2:11" ht="62.5" thickBot="1" x14ac:dyDescent="0.4">
      <c r="B5" s="740"/>
      <c r="C5" s="740"/>
      <c r="D5" s="740"/>
      <c r="E5" s="951" t="s">
        <v>620</v>
      </c>
      <c r="F5" s="952"/>
      <c r="G5" s="53" t="s">
        <v>619</v>
      </c>
      <c r="H5" s="24" t="s">
        <v>606</v>
      </c>
      <c r="I5" s="951" t="s">
        <v>605</v>
      </c>
      <c r="J5" s="952"/>
      <c r="K5" s="740"/>
    </row>
    <row r="6" spans="2:11" ht="18" thickBot="1" x14ac:dyDescent="0.4">
      <c r="B6" s="122" t="s">
        <v>426</v>
      </c>
      <c r="C6" s="5" t="s">
        <v>15</v>
      </c>
      <c r="D6" s="5" t="s">
        <v>604</v>
      </c>
      <c r="E6" s="967">
        <v>133</v>
      </c>
      <c r="F6" s="1012"/>
      <c r="G6" s="1012"/>
      <c r="H6" s="1012"/>
      <c r="I6" s="1012"/>
      <c r="J6" s="1012"/>
      <c r="K6" s="968"/>
    </row>
    <row r="7" spans="2:11" ht="31.5" thickBot="1" x14ac:dyDescent="0.4">
      <c r="B7" s="122" t="s">
        <v>618</v>
      </c>
      <c r="C7" s="5" t="s">
        <v>15</v>
      </c>
      <c r="D7" s="5" t="s">
        <v>617</v>
      </c>
      <c r="E7" s="1013">
        <v>1763593.85</v>
      </c>
      <c r="F7" s="1014"/>
      <c r="G7" s="1015"/>
      <c r="H7" s="1013">
        <v>1754280.43</v>
      </c>
      <c r="I7" s="1014"/>
      <c r="J7" s="1015"/>
      <c r="K7" s="8"/>
    </row>
    <row r="8" spans="2:11" ht="87" customHeight="1" thickBot="1" x14ac:dyDescent="0.4">
      <c r="B8" s="122" t="s">
        <v>616</v>
      </c>
      <c r="C8" s="5" t="s">
        <v>94</v>
      </c>
      <c r="D8" s="5" t="s">
        <v>564</v>
      </c>
      <c r="E8" s="8"/>
      <c r="F8" s="967"/>
      <c r="G8" s="968"/>
      <c r="H8" s="967"/>
      <c r="I8" s="968"/>
      <c r="J8" s="8"/>
      <c r="K8" s="8"/>
    </row>
    <row r="9" spans="2:11" ht="109" thickBot="1" x14ac:dyDescent="0.4">
      <c r="B9" s="122" t="s">
        <v>615</v>
      </c>
      <c r="C9" s="5" t="s">
        <v>15</v>
      </c>
      <c r="D9" s="5" t="s">
        <v>564</v>
      </c>
      <c r="E9" s="8"/>
      <c r="F9" s="967"/>
      <c r="G9" s="968"/>
      <c r="H9" s="967"/>
      <c r="I9" s="968"/>
      <c r="J9" s="8"/>
      <c r="K9" s="8"/>
    </row>
    <row r="11" spans="2:11" x14ac:dyDescent="0.35">
      <c r="B11" t="s">
        <v>614</v>
      </c>
    </row>
    <row r="12" spans="2:11" x14ac:dyDescent="0.35">
      <c r="B12" t="s">
        <v>600</v>
      </c>
    </row>
    <row r="13" spans="2:11" x14ac:dyDescent="0.35">
      <c r="B13" t="s">
        <v>613</v>
      </c>
    </row>
    <row r="14" spans="2:11" x14ac:dyDescent="0.35">
      <c r="B14" t="s">
        <v>612</v>
      </c>
    </row>
    <row r="17" spans="2:18" ht="15.5" x14ac:dyDescent="0.35">
      <c r="B17" s="30" t="s">
        <v>611</v>
      </c>
    </row>
    <row r="18" spans="2:18" ht="15" thickBot="1" x14ac:dyDescent="0.4"/>
    <row r="19" spans="2:18" ht="30.75" customHeight="1" thickBot="1" x14ac:dyDescent="0.45">
      <c r="B19" s="947" t="s">
        <v>610</v>
      </c>
      <c r="C19" s="947" t="s">
        <v>353</v>
      </c>
      <c r="D19" s="947" t="s">
        <v>33</v>
      </c>
      <c r="E19" s="953" t="s">
        <v>609</v>
      </c>
      <c r="F19" s="955"/>
      <c r="G19" s="953" t="s">
        <v>608</v>
      </c>
      <c r="H19" s="955"/>
      <c r="I19" s="947" t="s">
        <v>607</v>
      </c>
      <c r="L19" s="123"/>
    </row>
    <row r="20" spans="2:18" ht="31.5" thickBot="1" x14ac:dyDescent="0.4">
      <c r="B20" s="948"/>
      <c r="C20" s="948"/>
      <c r="D20" s="948"/>
      <c r="E20" s="5" t="s">
        <v>606</v>
      </c>
      <c r="F20" s="55" t="s">
        <v>605</v>
      </c>
      <c r="G20" s="5" t="s">
        <v>606</v>
      </c>
      <c r="H20" s="5" t="s">
        <v>605</v>
      </c>
      <c r="I20" s="948"/>
      <c r="O20" s="110"/>
      <c r="R20" s="110"/>
    </row>
    <row r="21" spans="2:18" ht="18" thickBot="1" x14ac:dyDescent="0.4">
      <c r="B21" s="122" t="s">
        <v>426</v>
      </c>
      <c r="C21" s="5" t="s">
        <v>15</v>
      </c>
      <c r="D21" s="5" t="s">
        <v>604</v>
      </c>
      <c r="E21" s="967">
        <v>133</v>
      </c>
      <c r="F21" s="1012"/>
      <c r="G21" s="1012"/>
      <c r="H21" s="1012"/>
      <c r="I21" s="968"/>
      <c r="O21" s="110"/>
      <c r="R21" s="110"/>
    </row>
    <row r="22" spans="2:18" ht="120" customHeight="1" thickBot="1" x14ac:dyDescent="0.4">
      <c r="B22" s="122" t="s">
        <v>603</v>
      </c>
      <c r="C22" s="5" t="s">
        <v>15</v>
      </c>
      <c r="D22" s="5" t="s">
        <v>564</v>
      </c>
      <c r="E22" s="8"/>
      <c r="F22" s="8">
        <v>0.87</v>
      </c>
      <c r="G22" s="8"/>
      <c r="H22" s="8">
        <v>-1.63</v>
      </c>
      <c r="I22" s="8"/>
      <c r="R22" s="110"/>
    </row>
    <row r="23" spans="2:18" ht="171.75" customHeight="1" thickBot="1" x14ac:dyDescent="0.4">
      <c r="B23" s="122" t="s">
        <v>602</v>
      </c>
      <c r="C23" s="5" t="s">
        <v>15</v>
      </c>
      <c r="D23" s="5" t="s">
        <v>564</v>
      </c>
      <c r="E23" s="8"/>
      <c r="F23" s="8">
        <v>2.5299999999999998</v>
      </c>
      <c r="G23" s="8"/>
      <c r="H23" s="8">
        <v>0.9</v>
      </c>
      <c r="I23" s="8"/>
    </row>
    <row r="25" spans="2:18" x14ac:dyDescent="0.35">
      <c r="B25" t="s">
        <v>601</v>
      </c>
    </row>
    <row r="26" spans="2:18" x14ac:dyDescent="0.35">
      <c r="B26" t="s">
        <v>600</v>
      </c>
    </row>
    <row r="27" spans="2:18" x14ac:dyDescent="0.35">
      <c r="B27" t="s">
        <v>599</v>
      </c>
    </row>
    <row r="28" spans="2:18" x14ac:dyDescent="0.35">
      <c r="B28" t="s">
        <v>598</v>
      </c>
    </row>
    <row r="29" spans="2:18" x14ac:dyDescent="0.35">
      <c r="B29" t="s">
        <v>597</v>
      </c>
    </row>
  </sheetData>
  <mergeCells count="22">
    <mergeCell ref="B19:B20"/>
    <mergeCell ref="C19:C20"/>
    <mergeCell ref="D19:D20"/>
    <mergeCell ref="E19:F19"/>
    <mergeCell ref="G19:H19"/>
    <mergeCell ref="E21:I21"/>
    <mergeCell ref="K4:K5"/>
    <mergeCell ref="E5:F5"/>
    <mergeCell ref="I5:J5"/>
    <mergeCell ref="F9:G9"/>
    <mergeCell ref="H9:I9"/>
    <mergeCell ref="I19:I20"/>
    <mergeCell ref="E6:K6"/>
    <mergeCell ref="E7:G7"/>
    <mergeCell ref="H7:J7"/>
    <mergeCell ref="F8:G8"/>
    <mergeCell ref="H8:I8"/>
    <mergeCell ref="B4:B5"/>
    <mergeCell ref="C4:C5"/>
    <mergeCell ref="D4:D5"/>
    <mergeCell ref="E4:G4"/>
    <mergeCell ref="H4:J4"/>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AB070-F0F7-4A47-B432-0BE6313A2CBE}">
  <dimension ref="A1:W137"/>
  <sheetViews>
    <sheetView zoomScale="50" zoomScaleNormal="50" workbookViewId="0">
      <selection activeCell="A50" sqref="A50"/>
    </sheetView>
  </sheetViews>
  <sheetFormatPr defaultColWidth="9.1796875" defaultRowHeight="14.5" x14ac:dyDescent="0.35"/>
  <cols>
    <col min="1" max="1" width="76.1796875" style="621" customWidth="1"/>
    <col min="2" max="2" width="20" style="624" customWidth="1"/>
    <col min="3" max="3" width="13.90625" style="655" customWidth="1"/>
    <col min="4" max="4" width="7.54296875" style="675" bestFit="1" customWidth="1"/>
    <col min="5" max="5" width="9.90625" style="366" bestFit="1" customWidth="1"/>
    <col min="6" max="6" width="8.6328125" style="675" bestFit="1" customWidth="1"/>
    <col min="7" max="7" width="12.08984375" style="675" customWidth="1"/>
    <col min="8" max="8" width="8.453125" style="675" customWidth="1"/>
    <col min="9" max="9" width="20.54296875" style="675" customWidth="1"/>
    <col min="10" max="10" width="10.26953125" style="675" bestFit="1" customWidth="1"/>
    <col min="11" max="11" width="9.90625" style="366" bestFit="1" customWidth="1"/>
    <col min="12" max="12" width="67.7265625" style="621" customWidth="1"/>
    <col min="13" max="13" width="16.81640625" style="675" customWidth="1"/>
    <col min="14" max="14" width="12.81640625" style="366" customWidth="1"/>
    <col min="15" max="15" width="18.26953125" style="621" customWidth="1"/>
    <col min="16" max="16" width="21.26953125" style="621" customWidth="1"/>
    <col min="17" max="17" width="15" style="621" customWidth="1"/>
    <col min="18" max="18" width="14.54296875" style="621" customWidth="1"/>
    <col min="19" max="16384" width="9.1796875" style="621"/>
  </cols>
  <sheetData>
    <row r="1" spans="1:23" ht="15.5" x14ac:dyDescent="0.35">
      <c r="B1" s="622" t="s">
        <v>2932</v>
      </c>
    </row>
    <row r="2" spans="1:23" ht="15" thickBot="1" x14ac:dyDescent="0.4"/>
    <row r="3" spans="1:23" ht="16" thickBot="1" x14ac:dyDescent="0.4">
      <c r="A3" s="1018" t="s">
        <v>2933</v>
      </c>
      <c r="B3" s="1020" t="s">
        <v>2934</v>
      </c>
      <c r="C3" s="755" t="s">
        <v>2935</v>
      </c>
      <c r="D3" s="1024" t="s">
        <v>2936</v>
      </c>
      <c r="E3" s="1025"/>
      <c r="F3" s="1024" t="s">
        <v>2937</v>
      </c>
      <c r="G3" s="1026"/>
      <c r="H3" s="1026"/>
      <c r="I3" s="1026"/>
      <c r="J3" s="1026"/>
      <c r="K3" s="1026"/>
      <c r="L3" s="1025"/>
      <c r="M3" s="1024" t="s">
        <v>2938</v>
      </c>
      <c r="N3" s="1025"/>
      <c r="O3" s="621" t="s">
        <v>2939</v>
      </c>
      <c r="P3" s="621" t="s">
        <v>2940</v>
      </c>
      <c r="Q3" s="624"/>
    </row>
    <row r="4" spans="1:23" ht="66.75" customHeight="1" thickBot="1" x14ac:dyDescent="0.4">
      <c r="A4" s="1019"/>
      <c r="B4" s="1021"/>
      <c r="C4" s="1023"/>
      <c r="D4" s="625" t="s">
        <v>1084</v>
      </c>
      <c r="E4" s="626" t="s">
        <v>1047</v>
      </c>
      <c r="F4" s="1027" t="s">
        <v>2941</v>
      </c>
      <c r="G4" s="625" t="s">
        <v>1089</v>
      </c>
      <c r="H4" s="1027" t="s">
        <v>2942</v>
      </c>
      <c r="I4" s="625" t="s">
        <v>2943</v>
      </c>
      <c r="J4" s="1027" t="s">
        <v>2944</v>
      </c>
      <c r="K4" s="627" t="s">
        <v>1047</v>
      </c>
      <c r="L4" s="627" t="s">
        <v>2945</v>
      </c>
      <c r="M4" s="625" t="s">
        <v>1084</v>
      </c>
      <c r="N4" s="627" t="s">
        <v>1047</v>
      </c>
    </row>
    <row r="5" spans="1:23" ht="21.75" customHeight="1" thickBot="1" x14ac:dyDescent="0.4">
      <c r="A5" s="628" t="s">
        <v>2946</v>
      </c>
      <c r="B5" s="1022"/>
      <c r="C5" s="756"/>
      <c r="D5" s="629"/>
      <c r="E5" s="630"/>
      <c r="F5" s="1028"/>
      <c r="G5" s="631" t="s">
        <v>2947</v>
      </c>
      <c r="H5" s="1028"/>
      <c r="I5" s="629"/>
      <c r="J5" s="1028"/>
      <c r="K5" s="630"/>
      <c r="L5" s="630"/>
      <c r="M5" s="676"/>
      <c r="N5" s="630"/>
    </row>
    <row r="6" spans="1:23" ht="18" thickBot="1" x14ac:dyDescent="0.4">
      <c r="A6" s="651"/>
      <c r="B6" s="628" t="s">
        <v>14</v>
      </c>
      <c r="C6" s="656" t="s">
        <v>94</v>
      </c>
      <c r="D6" s="1016" t="s">
        <v>14</v>
      </c>
      <c r="E6" s="1017"/>
      <c r="F6" s="703" t="s">
        <v>14</v>
      </c>
      <c r="G6" s="703" t="s">
        <v>14</v>
      </c>
      <c r="H6" s="703" t="s">
        <v>14</v>
      </c>
      <c r="I6" s="703"/>
      <c r="J6" s="703" t="s">
        <v>884</v>
      </c>
      <c r="K6" s="713" t="s">
        <v>14</v>
      </c>
      <c r="L6" s="632" t="s">
        <v>14</v>
      </c>
      <c r="M6" s="1016" t="s">
        <v>14</v>
      </c>
      <c r="N6" s="1017"/>
    </row>
    <row r="7" spans="1:23" ht="19" thickBot="1" x14ac:dyDescent="0.4">
      <c r="A7" s="652" t="s">
        <v>2948</v>
      </c>
      <c r="B7" s="667">
        <v>32</v>
      </c>
      <c r="C7" s="657" t="s">
        <v>174</v>
      </c>
      <c r="D7" s="677">
        <v>162.5</v>
      </c>
      <c r="E7" s="692">
        <v>2019</v>
      </c>
      <c r="F7" s="677">
        <v>76.7</v>
      </c>
      <c r="G7" s="677">
        <v>26.1</v>
      </c>
      <c r="H7" s="677">
        <v>26.1</v>
      </c>
      <c r="I7" s="677" t="s">
        <v>174</v>
      </c>
      <c r="J7" s="677" t="s">
        <v>174</v>
      </c>
      <c r="K7" s="692">
        <v>2023</v>
      </c>
      <c r="L7" s="669" t="s">
        <v>2949</v>
      </c>
      <c r="M7" s="677">
        <v>241.6</v>
      </c>
      <c r="N7" s="692">
        <v>2025</v>
      </c>
      <c r="O7" s="670" t="s">
        <v>2950</v>
      </c>
      <c r="P7" s="650" t="s">
        <v>2951</v>
      </c>
    </row>
    <row r="8" spans="1:23" ht="19" thickBot="1" x14ac:dyDescent="0.4">
      <c r="A8" s="652" t="s">
        <v>2952</v>
      </c>
      <c r="B8" s="667">
        <v>20</v>
      </c>
      <c r="C8" s="657" t="s">
        <v>174</v>
      </c>
      <c r="D8" s="678" t="s">
        <v>2953</v>
      </c>
      <c r="E8" s="692">
        <v>2022</v>
      </c>
      <c r="F8" s="677">
        <v>154.19999999999999</v>
      </c>
      <c r="G8" s="677" t="s">
        <v>174</v>
      </c>
      <c r="H8" s="677" t="s">
        <v>174</v>
      </c>
      <c r="I8" s="677" t="s">
        <v>174</v>
      </c>
      <c r="J8" s="677" t="s">
        <v>174</v>
      </c>
      <c r="K8" s="692">
        <v>2023</v>
      </c>
      <c r="L8" s="669" t="s">
        <v>2954</v>
      </c>
      <c r="M8" s="677">
        <v>673.86850561183223</v>
      </c>
      <c r="N8" s="692">
        <v>2025</v>
      </c>
      <c r="O8" s="670" t="s">
        <v>2950</v>
      </c>
      <c r="P8" s="653" t="s">
        <v>2951</v>
      </c>
      <c r="T8" s="624"/>
      <c r="U8" s="624"/>
      <c r="V8" s="624"/>
      <c r="W8" s="624"/>
    </row>
    <row r="9" spans="1:23" ht="19" thickBot="1" x14ac:dyDescent="0.4">
      <c r="A9" s="652" t="s">
        <v>2955</v>
      </c>
      <c r="B9" s="667">
        <v>159</v>
      </c>
      <c r="C9" s="657" t="s">
        <v>174</v>
      </c>
      <c r="D9" s="677">
        <v>389.1</v>
      </c>
      <c r="E9" s="692">
        <v>2020</v>
      </c>
      <c r="F9" s="677" t="s">
        <v>174</v>
      </c>
      <c r="G9" s="677" t="s">
        <v>174</v>
      </c>
      <c r="H9" s="677" t="s">
        <v>174</v>
      </c>
      <c r="I9" s="677" t="s">
        <v>174</v>
      </c>
      <c r="J9" s="677" t="s">
        <v>174</v>
      </c>
      <c r="K9" s="692"/>
      <c r="L9" s="669" t="s">
        <v>2956</v>
      </c>
      <c r="M9" s="677">
        <v>1641.3009561899305</v>
      </c>
      <c r="N9" s="692">
        <v>2025</v>
      </c>
      <c r="O9" s="670" t="s">
        <v>2950</v>
      </c>
      <c r="P9" s="650" t="s">
        <v>2951</v>
      </c>
      <c r="Q9" s="624"/>
      <c r="R9" s="624"/>
      <c r="S9" s="634"/>
      <c r="T9" s="634"/>
      <c r="U9" s="624"/>
    </row>
    <row r="10" spans="1:23" ht="19" thickBot="1" x14ac:dyDescent="0.4">
      <c r="A10" s="652" t="s">
        <v>2957</v>
      </c>
      <c r="B10" s="667">
        <v>21</v>
      </c>
      <c r="C10" s="657" t="s">
        <v>174</v>
      </c>
      <c r="D10" s="677" t="s">
        <v>2953</v>
      </c>
      <c r="E10" s="692">
        <v>2022</v>
      </c>
      <c r="F10" s="677">
        <f>SUM('[4]KEFM mellemregninger'!Y7:Y12)</f>
        <v>217.08652866412828</v>
      </c>
      <c r="G10" s="677" t="s">
        <v>174</v>
      </c>
      <c r="H10" s="677" t="s">
        <v>174</v>
      </c>
      <c r="I10" s="677" t="s">
        <v>174</v>
      </c>
      <c r="J10" s="677" t="s">
        <v>174</v>
      </c>
      <c r="K10" s="692">
        <v>2023</v>
      </c>
      <c r="L10" s="669" t="s">
        <v>2958</v>
      </c>
      <c r="M10" s="677">
        <f>SUM('[4]KEFM mellemregninger'!AO7:AO12)</f>
        <v>641.49306766001484</v>
      </c>
      <c r="N10" s="692">
        <v>2025</v>
      </c>
      <c r="O10" s="670" t="s">
        <v>2950</v>
      </c>
      <c r="P10" s="650" t="s">
        <v>2951</v>
      </c>
    </row>
    <row r="11" spans="1:23" ht="19" thickBot="1" x14ac:dyDescent="0.4">
      <c r="A11" s="652" t="s">
        <v>2959</v>
      </c>
      <c r="B11" s="667">
        <v>22</v>
      </c>
      <c r="C11" s="657" t="s">
        <v>174</v>
      </c>
      <c r="D11" s="677">
        <v>924.82557436111153</v>
      </c>
      <c r="E11" s="692">
        <v>2022</v>
      </c>
      <c r="F11" s="677">
        <v>115.1819059366118</v>
      </c>
      <c r="G11" s="677" t="s">
        <v>174</v>
      </c>
      <c r="H11" s="677" t="s">
        <v>174</v>
      </c>
      <c r="I11" s="677" t="s">
        <v>174</v>
      </c>
      <c r="J11" s="677" t="s">
        <v>174</v>
      </c>
      <c r="K11" s="692">
        <v>2023</v>
      </c>
      <c r="L11" s="669" t="s">
        <v>2960</v>
      </c>
      <c r="M11" s="677">
        <v>-95.648924471415654</v>
      </c>
      <c r="N11" s="692">
        <v>2025</v>
      </c>
      <c r="O11" s="670" t="s">
        <v>2950</v>
      </c>
      <c r="P11" s="650" t="s">
        <v>2951</v>
      </c>
    </row>
    <row r="12" spans="1:23" ht="19" thickBot="1" x14ac:dyDescent="0.4">
      <c r="A12" s="652" t="s">
        <v>2961</v>
      </c>
      <c r="B12" s="667">
        <v>23</v>
      </c>
      <c r="C12" s="657" t="s">
        <v>174</v>
      </c>
      <c r="D12" s="677" t="s">
        <v>2962</v>
      </c>
      <c r="E12" s="657">
        <v>702.44419632171696</v>
      </c>
      <c r="F12" s="704"/>
      <c r="G12" s="677">
        <v>27.6</v>
      </c>
      <c r="H12" s="677">
        <v>27.6</v>
      </c>
      <c r="I12" s="677" t="s">
        <v>174</v>
      </c>
      <c r="J12" s="677" t="s">
        <v>174</v>
      </c>
      <c r="K12" s="692">
        <v>2023</v>
      </c>
      <c r="L12" s="669" t="s">
        <v>2963</v>
      </c>
      <c r="M12" s="677">
        <v>555.07588352013715</v>
      </c>
      <c r="N12" s="692">
        <v>2025</v>
      </c>
      <c r="O12" s="670" t="s">
        <v>2950</v>
      </c>
      <c r="P12" s="650" t="s">
        <v>2951</v>
      </c>
    </row>
    <row r="13" spans="1:23" ht="19" thickBot="1" x14ac:dyDescent="0.4">
      <c r="A13" s="652" t="s">
        <v>2964</v>
      </c>
      <c r="B13" s="667">
        <v>24</v>
      </c>
      <c r="C13" s="657" t="s">
        <v>174</v>
      </c>
      <c r="D13" s="677">
        <v>29.2</v>
      </c>
      <c r="E13" s="692">
        <v>2023</v>
      </c>
      <c r="F13" s="677" t="s">
        <v>174</v>
      </c>
      <c r="G13" s="677" t="s">
        <v>174</v>
      </c>
      <c r="H13" s="677" t="s">
        <v>174</v>
      </c>
      <c r="I13" s="677" t="s">
        <v>174</v>
      </c>
      <c r="J13" s="677" t="s">
        <v>174</v>
      </c>
      <c r="K13" s="692"/>
      <c r="L13" s="668" t="s">
        <v>2965</v>
      </c>
      <c r="M13" s="677">
        <v>30.70198959618169</v>
      </c>
      <c r="N13" s="692">
        <v>2025</v>
      </c>
      <c r="O13" s="670" t="s">
        <v>2950</v>
      </c>
      <c r="P13" s="650" t="s">
        <v>2951</v>
      </c>
    </row>
    <row r="14" spans="1:23" ht="19" thickBot="1" x14ac:dyDescent="0.4">
      <c r="A14" s="652" t="s">
        <v>2966</v>
      </c>
      <c r="B14" s="667">
        <v>133</v>
      </c>
      <c r="C14" s="657" t="s">
        <v>174</v>
      </c>
      <c r="D14" s="677">
        <v>39.6</v>
      </c>
      <c r="E14" s="692">
        <v>2021</v>
      </c>
      <c r="F14" s="677">
        <v>-2.2925939829463187</v>
      </c>
      <c r="G14" s="677">
        <v>15.2</v>
      </c>
      <c r="H14" s="677">
        <v>15.2</v>
      </c>
      <c r="I14" s="677" t="s">
        <v>174</v>
      </c>
      <c r="J14" s="677" t="s">
        <v>174</v>
      </c>
      <c r="K14" s="692">
        <v>2023</v>
      </c>
      <c r="L14" s="669" t="s">
        <v>2949</v>
      </c>
      <c r="M14" s="677"/>
      <c r="N14" s="692"/>
      <c r="O14" s="670" t="s">
        <v>2950</v>
      </c>
      <c r="P14" s="650" t="s">
        <v>2951</v>
      </c>
    </row>
    <row r="15" spans="1:23" ht="19" thickBot="1" x14ac:dyDescent="0.4">
      <c r="A15" s="652" t="s">
        <v>2967</v>
      </c>
      <c r="B15" s="667"/>
      <c r="C15" s="657" t="s">
        <v>174</v>
      </c>
      <c r="D15" s="677">
        <v>144.30000000000001</v>
      </c>
      <c r="E15" s="692">
        <v>2014</v>
      </c>
      <c r="F15" s="677">
        <v>125.2537179118914</v>
      </c>
      <c r="G15" s="677" t="s">
        <v>174</v>
      </c>
      <c r="H15" s="677" t="s">
        <v>174</v>
      </c>
      <c r="I15" s="677" t="s">
        <v>174</v>
      </c>
      <c r="J15" s="710"/>
      <c r="K15" s="692">
        <v>2023</v>
      </c>
      <c r="L15" s="669" t="s">
        <v>2968</v>
      </c>
      <c r="M15" s="677" t="s">
        <v>174</v>
      </c>
      <c r="N15" s="657" t="s">
        <v>174</v>
      </c>
      <c r="O15" s="670" t="s">
        <v>2950</v>
      </c>
      <c r="P15" s="650" t="s">
        <v>2951</v>
      </c>
    </row>
    <row r="16" spans="1:23" ht="19" thickBot="1" x14ac:dyDescent="0.4">
      <c r="A16" s="652" t="s">
        <v>2969</v>
      </c>
      <c r="B16" s="667">
        <v>25</v>
      </c>
      <c r="C16" s="657" t="s">
        <v>174</v>
      </c>
      <c r="D16" s="677">
        <f>SUM('[4]KEFM mellemregninger'!H17:H20)</f>
        <v>227.10707438193813</v>
      </c>
      <c r="E16" s="692">
        <v>2019</v>
      </c>
      <c r="F16" s="677">
        <f>SUM('[4]KEFM mellemregninger'!Y17:Y20)</f>
        <v>270.65296236563523</v>
      </c>
      <c r="G16" s="677">
        <f>SUM('[4]KEFM mellemregninger'!AA17:AA20)</f>
        <v>158.34320040757225</v>
      </c>
      <c r="H16" s="677">
        <f>SUM('[4]KEFM mellemregninger'!AG19:AG20)</f>
        <v>106.23689011637262</v>
      </c>
      <c r="I16" s="677">
        <f>SUM('[4]KEFM mellemregninger'!AL17:AL18)</f>
        <v>52.106310291199655</v>
      </c>
      <c r="J16" s="677" t="s">
        <v>174</v>
      </c>
      <c r="K16" s="692">
        <v>2023</v>
      </c>
      <c r="L16" s="669" t="s">
        <v>2949</v>
      </c>
      <c r="M16" s="677">
        <f>SUM('[4]KEFM mellemregninger'!AO17:AO20)</f>
        <v>247.09111385209417</v>
      </c>
      <c r="N16" s="692">
        <v>2024</v>
      </c>
      <c r="O16" s="670" t="s">
        <v>2950</v>
      </c>
      <c r="P16" s="650" t="s">
        <v>2951</v>
      </c>
    </row>
    <row r="17" spans="1:16" ht="19" thickBot="1" x14ac:dyDescent="0.4">
      <c r="A17" s="652" t="s">
        <v>2970</v>
      </c>
      <c r="B17" s="667">
        <v>26</v>
      </c>
      <c r="C17" s="657" t="s">
        <v>174</v>
      </c>
      <c r="D17" s="677">
        <v>28.2</v>
      </c>
      <c r="E17" s="692">
        <v>2021</v>
      </c>
      <c r="F17" s="677">
        <v>35.295559847911186</v>
      </c>
      <c r="G17" s="677" t="s">
        <v>174</v>
      </c>
      <c r="H17" s="677" t="s">
        <v>174</v>
      </c>
      <c r="I17" s="677" t="s">
        <v>174</v>
      </c>
      <c r="J17" s="677" t="s">
        <v>174</v>
      </c>
      <c r="K17" s="692">
        <v>2023</v>
      </c>
      <c r="L17" s="669" t="s">
        <v>2949</v>
      </c>
      <c r="M17" s="677">
        <v>22.245455032981177</v>
      </c>
      <c r="N17" s="692">
        <v>2025</v>
      </c>
      <c r="O17" s="670" t="s">
        <v>2950</v>
      </c>
      <c r="P17" s="650" t="s">
        <v>2951</v>
      </c>
    </row>
    <row r="18" spans="1:16" ht="19" thickBot="1" x14ac:dyDescent="0.4">
      <c r="A18" s="652" t="s">
        <v>2971</v>
      </c>
      <c r="B18" s="667">
        <v>126</v>
      </c>
      <c r="C18" s="657" t="s">
        <v>174</v>
      </c>
      <c r="D18" s="677" t="s">
        <v>2972</v>
      </c>
      <c r="E18" s="657" t="s">
        <v>174</v>
      </c>
      <c r="F18" s="677" t="s">
        <v>174</v>
      </c>
      <c r="G18" s="677" t="s">
        <v>174</v>
      </c>
      <c r="H18" s="677" t="s">
        <v>174</v>
      </c>
      <c r="I18" s="677" t="s">
        <v>174</v>
      </c>
      <c r="J18" s="677">
        <v>1335.5629706364027</v>
      </c>
      <c r="K18" s="692">
        <v>2021</v>
      </c>
      <c r="L18" s="669" t="s">
        <v>2973</v>
      </c>
      <c r="M18" s="677" t="s">
        <v>174</v>
      </c>
      <c r="N18" s="657" t="s">
        <v>174</v>
      </c>
      <c r="O18" s="670" t="s">
        <v>2950</v>
      </c>
      <c r="P18" s="653"/>
    </row>
    <row r="19" spans="1:16" ht="19" thickBot="1" x14ac:dyDescent="0.4">
      <c r="A19" s="652" t="s">
        <v>2974</v>
      </c>
      <c r="B19" s="667">
        <v>48</v>
      </c>
      <c r="C19" s="657" t="s">
        <v>174</v>
      </c>
      <c r="D19" s="677">
        <v>6.0494441233011145</v>
      </c>
      <c r="E19" s="692">
        <v>2022</v>
      </c>
      <c r="F19" s="677">
        <v>5.6724942349975898</v>
      </c>
      <c r="G19" s="677"/>
      <c r="H19" s="677"/>
      <c r="I19" s="677"/>
      <c r="J19" s="677"/>
      <c r="K19" s="692">
        <v>2023</v>
      </c>
      <c r="L19" s="669" t="s">
        <v>2975</v>
      </c>
      <c r="M19" s="677"/>
      <c r="N19" s="657"/>
      <c r="O19" s="670" t="s">
        <v>2950</v>
      </c>
      <c r="P19" s="653" t="s">
        <v>2951</v>
      </c>
    </row>
    <row r="20" spans="1:16" ht="19" thickBot="1" x14ac:dyDescent="0.4">
      <c r="A20" s="652" t="s">
        <v>2976</v>
      </c>
      <c r="B20" s="667">
        <v>82</v>
      </c>
      <c r="C20" s="657" t="s">
        <v>174</v>
      </c>
      <c r="D20" s="677" t="s">
        <v>2962</v>
      </c>
      <c r="E20" s="692">
        <v>2022</v>
      </c>
      <c r="F20" s="677">
        <v>13.842744421403614</v>
      </c>
      <c r="G20" s="677"/>
      <c r="H20" s="710"/>
      <c r="I20" s="710"/>
      <c r="J20" s="710"/>
      <c r="K20" s="692">
        <v>2023</v>
      </c>
      <c r="L20" s="669" t="s">
        <v>2977</v>
      </c>
      <c r="M20" s="677">
        <v>65.696305641039828</v>
      </c>
      <c r="N20" s="692">
        <v>2025</v>
      </c>
      <c r="O20" s="670" t="s">
        <v>2950</v>
      </c>
      <c r="P20" s="653" t="s">
        <v>2951</v>
      </c>
    </row>
    <row r="21" spans="1:16" ht="19" thickBot="1" x14ac:dyDescent="0.4">
      <c r="A21" s="652" t="s">
        <v>2978</v>
      </c>
      <c r="B21" s="667"/>
      <c r="C21" s="657" t="s">
        <v>174</v>
      </c>
      <c r="D21" s="677">
        <v>32.4</v>
      </c>
      <c r="E21" s="692">
        <v>2019</v>
      </c>
      <c r="F21" s="677">
        <v>15.85748232788116</v>
      </c>
      <c r="G21" s="677"/>
      <c r="H21" s="677"/>
      <c r="I21" s="677"/>
      <c r="J21" s="677"/>
      <c r="K21" s="692">
        <v>2023</v>
      </c>
      <c r="L21" s="669" t="s">
        <v>2949</v>
      </c>
      <c r="M21" s="677"/>
      <c r="N21" s="692"/>
      <c r="O21" s="670" t="s">
        <v>2950</v>
      </c>
      <c r="P21" s="653" t="s">
        <v>2951</v>
      </c>
    </row>
    <row r="22" spans="1:16" ht="19" thickBot="1" x14ac:dyDescent="0.4">
      <c r="A22" s="652" t="s">
        <v>2979</v>
      </c>
      <c r="B22" s="667"/>
      <c r="C22" s="657" t="s">
        <v>174</v>
      </c>
      <c r="D22" s="677">
        <v>37.1</v>
      </c>
      <c r="E22" s="692">
        <v>2023</v>
      </c>
      <c r="F22" s="677" t="s">
        <v>174</v>
      </c>
      <c r="G22" s="677" t="s">
        <v>174</v>
      </c>
      <c r="H22" s="677" t="s">
        <v>174</v>
      </c>
      <c r="I22" s="677" t="s">
        <v>174</v>
      </c>
      <c r="J22" s="677" t="s">
        <v>174</v>
      </c>
      <c r="K22" s="692"/>
      <c r="L22" s="669" t="s">
        <v>2980</v>
      </c>
      <c r="M22" s="677">
        <v>27.067892958652866</v>
      </c>
      <c r="N22" s="692">
        <v>2025</v>
      </c>
      <c r="O22" s="670" t="s">
        <v>2950</v>
      </c>
      <c r="P22" s="653" t="s">
        <v>2951</v>
      </c>
    </row>
    <row r="23" spans="1:16" ht="19" thickBot="1" x14ac:dyDescent="0.4">
      <c r="A23" s="652" t="s">
        <v>2981</v>
      </c>
      <c r="B23" s="667">
        <v>83</v>
      </c>
      <c r="C23" s="657" t="s">
        <v>174</v>
      </c>
      <c r="D23" s="677" t="s">
        <v>2962</v>
      </c>
      <c r="E23" s="693"/>
      <c r="F23" s="677">
        <v>1661.6320248600921</v>
      </c>
      <c r="G23" s="677" t="s">
        <v>174</v>
      </c>
      <c r="H23" s="677" t="s">
        <v>174</v>
      </c>
      <c r="I23" s="677" t="s">
        <v>174</v>
      </c>
      <c r="J23" s="677" t="s">
        <v>174</v>
      </c>
      <c r="K23" s="692">
        <v>2023</v>
      </c>
      <c r="L23" s="669" t="s">
        <v>2982</v>
      </c>
      <c r="M23" s="677">
        <v>5080.5603986364267</v>
      </c>
      <c r="N23" s="692">
        <v>2025</v>
      </c>
      <c r="O23" s="670" t="s">
        <v>2950</v>
      </c>
      <c r="P23" s="653" t="s">
        <v>2951</v>
      </c>
    </row>
    <row r="24" spans="1:16" ht="19" thickBot="1" x14ac:dyDescent="0.4">
      <c r="A24" s="652" t="s">
        <v>2983</v>
      </c>
      <c r="B24" s="667">
        <v>34</v>
      </c>
      <c r="C24" s="657" t="s">
        <v>174</v>
      </c>
      <c r="D24" s="677">
        <v>20.2</v>
      </c>
      <c r="E24" s="692">
        <v>2023</v>
      </c>
      <c r="F24" s="677" t="s">
        <v>174</v>
      </c>
      <c r="G24" s="677" t="s">
        <v>174</v>
      </c>
      <c r="H24" s="677" t="s">
        <v>174</v>
      </c>
      <c r="I24" s="677" t="s">
        <v>174</v>
      </c>
      <c r="J24" s="677" t="s">
        <v>174</v>
      </c>
      <c r="K24" s="692"/>
      <c r="L24" s="669" t="s">
        <v>2980</v>
      </c>
      <c r="M24" s="677">
        <v>21.625462540891295</v>
      </c>
      <c r="N24" s="692">
        <v>2025</v>
      </c>
      <c r="O24" s="670" t="s">
        <v>2950</v>
      </c>
      <c r="P24" s="653" t="s">
        <v>2951</v>
      </c>
    </row>
    <row r="25" spans="1:16" ht="19" thickBot="1" x14ac:dyDescent="0.4">
      <c r="A25" s="652" t="s">
        <v>2984</v>
      </c>
      <c r="B25" s="667">
        <v>1</v>
      </c>
      <c r="C25" s="657" t="s">
        <v>174</v>
      </c>
      <c r="D25" s="677" t="s">
        <v>2962</v>
      </c>
      <c r="E25" s="657" t="s">
        <v>174</v>
      </c>
      <c r="F25" s="677" t="s">
        <v>174</v>
      </c>
      <c r="G25" s="677" t="s">
        <v>174</v>
      </c>
      <c r="H25" s="677" t="s">
        <v>174</v>
      </c>
      <c r="I25" s="677" t="s">
        <v>174</v>
      </c>
      <c r="J25" s="677" t="s">
        <v>174</v>
      </c>
      <c r="K25" s="657" t="s">
        <v>174</v>
      </c>
      <c r="L25" s="669" t="s">
        <v>2985</v>
      </c>
      <c r="M25" s="677">
        <v>3442.0049529856742</v>
      </c>
      <c r="N25" s="692">
        <v>2025</v>
      </c>
      <c r="O25" s="670" t="s">
        <v>2950</v>
      </c>
      <c r="P25" s="653" t="s">
        <v>2951</v>
      </c>
    </row>
    <row r="26" spans="1:16" ht="19" thickBot="1" x14ac:dyDescent="0.4">
      <c r="A26" s="652" t="s">
        <v>2986</v>
      </c>
      <c r="B26" s="667"/>
      <c r="C26" s="657" t="s">
        <v>174</v>
      </c>
      <c r="D26" s="677" t="s">
        <v>2962</v>
      </c>
      <c r="E26" s="657" t="s">
        <v>174</v>
      </c>
      <c r="F26" s="677" t="s">
        <v>174</v>
      </c>
      <c r="G26" s="677" t="s">
        <v>174</v>
      </c>
      <c r="H26" s="677" t="s">
        <v>174</v>
      </c>
      <c r="I26" s="677" t="s">
        <v>174</v>
      </c>
      <c r="J26" s="677" t="s">
        <v>174</v>
      </c>
      <c r="K26" s="657" t="s">
        <v>174</v>
      </c>
      <c r="L26" s="669" t="s">
        <v>2985</v>
      </c>
      <c r="M26" s="677">
        <v>21.661108541701186</v>
      </c>
      <c r="N26" s="692">
        <v>2025</v>
      </c>
      <c r="O26" s="670" t="s">
        <v>2950</v>
      </c>
      <c r="P26" s="653" t="s">
        <v>2951</v>
      </c>
    </row>
    <row r="27" spans="1:16" ht="19" thickBot="1" x14ac:dyDescent="0.4">
      <c r="A27" s="652" t="s">
        <v>2987</v>
      </c>
      <c r="B27" s="667"/>
      <c r="C27" s="657" t="s">
        <v>174</v>
      </c>
      <c r="D27" s="677">
        <v>4.2</v>
      </c>
      <c r="E27" s="692">
        <v>2018</v>
      </c>
      <c r="F27" s="677">
        <v>7.6368192683439835</v>
      </c>
      <c r="G27" s="677" t="s">
        <v>174</v>
      </c>
      <c r="H27" s="677" t="s">
        <v>174</v>
      </c>
      <c r="I27" s="677" t="s">
        <v>174</v>
      </c>
      <c r="J27" s="677" t="s">
        <v>174</v>
      </c>
      <c r="K27" s="692">
        <v>2023</v>
      </c>
      <c r="L27" s="669" t="s">
        <v>2988</v>
      </c>
      <c r="M27" s="677">
        <v>3.3453102375717272</v>
      </c>
      <c r="N27" s="692">
        <v>2025</v>
      </c>
      <c r="O27" s="670" t="s">
        <v>2950</v>
      </c>
      <c r="P27" s="653" t="s">
        <v>2951</v>
      </c>
    </row>
    <row r="28" spans="1:16" ht="19" thickBot="1" x14ac:dyDescent="0.4">
      <c r="A28" s="652" t="s">
        <v>2989</v>
      </c>
      <c r="B28" s="667"/>
      <c r="C28" s="657" t="s">
        <v>174</v>
      </c>
      <c r="D28" s="677">
        <v>44.6</v>
      </c>
      <c r="E28" s="692">
        <v>2022</v>
      </c>
      <c r="F28" s="677">
        <v>18.783910752691586</v>
      </c>
      <c r="G28" s="677">
        <v>26.477717595323643</v>
      </c>
      <c r="H28" s="677">
        <v>26.477717595323643</v>
      </c>
      <c r="I28" s="677" t="s">
        <v>174</v>
      </c>
      <c r="J28" s="677" t="s">
        <v>174</v>
      </c>
      <c r="K28" s="692">
        <v>2023</v>
      </c>
      <c r="L28" s="669" t="s">
        <v>2990</v>
      </c>
      <c r="M28" s="677" t="s">
        <v>174</v>
      </c>
      <c r="N28" s="657" t="s">
        <v>174</v>
      </c>
      <c r="O28" s="670" t="s">
        <v>2950</v>
      </c>
      <c r="P28" s="653" t="s">
        <v>2951</v>
      </c>
    </row>
    <row r="29" spans="1:16" ht="19" thickBot="1" x14ac:dyDescent="0.4">
      <c r="A29" s="652" t="s">
        <v>2991</v>
      </c>
      <c r="B29" s="667">
        <v>35</v>
      </c>
      <c r="C29" s="657" t="s">
        <v>174</v>
      </c>
      <c r="D29" s="677">
        <v>17.637490421713501</v>
      </c>
      <c r="E29" s="692">
        <v>2019</v>
      </c>
      <c r="F29" s="677">
        <v>43.50802414243099</v>
      </c>
      <c r="G29" s="677" t="s">
        <v>174</v>
      </c>
      <c r="H29" s="677" t="s">
        <v>174</v>
      </c>
      <c r="I29" s="677" t="s">
        <v>174</v>
      </c>
      <c r="J29" s="677" t="s">
        <v>174</v>
      </c>
      <c r="K29" s="692">
        <v>2023</v>
      </c>
      <c r="L29" s="669" t="s">
        <v>2992</v>
      </c>
      <c r="M29" s="677">
        <v>3.9075454496701898</v>
      </c>
      <c r="N29" s="692">
        <v>2025</v>
      </c>
      <c r="O29" s="670" t="s">
        <v>2950</v>
      </c>
      <c r="P29" s="653" t="s">
        <v>2951</v>
      </c>
    </row>
    <row r="30" spans="1:16" ht="19" thickBot="1" x14ac:dyDescent="0.4">
      <c r="A30" s="652" t="s">
        <v>2993</v>
      </c>
      <c r="B30" s="667">
        <v>78</v>
      </c>
      <c r="C30" s="657" t="s">
        <v>174</v>
      </c>
      <c r="D30" s="677">
        <v>0.67216045814456804</v>
      </c>
      <c r="E30" s="692">
        <v>2019</v>
      </c>
      <c r="F30" s="677">
        <v>0.71702527848297326</v>
      </c>
      <c r="G30" s="677" t="s">
        <v>174</v>
      </c>
      <c r="H30" s="677" t="s">
        <v>174</v>
      </c>
      <c r="I30" s="677" t="s">
        <v>174</v>
      </c>
      <c r="J30" s="677" t="s">
        <v>174</v>
      </c>
      <c r="K30" s="692">
        <v>2023</v>
      </c>
      <c r="L30" s="669" t="s">
        <v>2992</v>
      </c>
      <c r="M30" s="677" t="s">
        <v>174</v>
      </c>
      <c r="N30" s="657" t="s">
        <v>174</v>
      </c>
      <c r="O30" s="670" t="s">
        <v>2950</v>
      </c>
      <c r="P30" s="653" t="s">
        <v>2951</v>
      </c>
    </row>
    <row r="31" spans="1:16" ht="19" thickBot="1" x14ac:dyDescent="0.4">
      <c r="A31" s="652" t="s">
        <v>2994</v>
      </c>
      <c r="B31" s="667"/>
      <c r="C31" s="657" t="s">
        <v>174</v>
      </c>
      <c r="D31" s="677">
        <v>1096.7</v>
      </c>
      <c r="E31" s="692">
        <v>2014</v>
      </c>
      <c r="F31" s="677">
        <v>2527.7861742656928</v>
      </c>
      <c r="G31" s="677" t="s">
        <v>174</v>
      </c>
      <c r="H31" s="677" t="s">
        <v>174</v>
      </c>
      <c r="I31" s="677" t="s">
        <v>174</v>
      </c>
      <c r="J31" s="677" t="s">
        <v>174</v>
      </c>
      <c r="K31" s="692">
        <v>2023</v>
      </c>
      <c r="L31" s="669" t="s">
        <v>2995</v>
      </c>
      <c r="M31" s="677" t="s">
        <v>174</v>
      </c>
      <c r="N31" s="657" t="s">
        <v>174</v>
      </c>
      <c r="O31" s="670" t="s">
        <v>2950</v>
      </c>
      <c r="P31" s="653" t="s">
        <v>2951</v>
      </c>
    </row>
    <row r="32" spans="1:16" ht="19" thickBot="1" x14ac:dyDescent="0.4">
      <c r="A32" s="652" t="s">
        <v>2996</v>
      </c>
      <c r="B32" s="667"/>
      <c r="C32" s="657" t="s">
        <v>174</v>
      </c>
      <c r="D32" s="677">
        <v>290.5</v>
      </c>
      <c r="E32" s="692">
        <v>2017</v>
      </c>
      <c r="F32" s="677">
        <v>239.88671329355537</v>
      </c>
      <c r="G32" s="677" t="s">
        <v>174</v>
      </c>
      <c r="H32" s="677" t="s">
        <v>174</v>
      </c>
      <c r="I32" s="677" t="s">
        <v>174</v>
      </c>
      <c r="J32" s="677" t="s">
        <v>174</v>
      </c>
      <c r="K32" s="692">
        <v>2023</v>
      </c>
      <c r="L32" s="669" t="s">
        <v>2997</v>
      </c>
      <c r="M32" s="677" t="s">
        <v>174</v>
      </c>
      <c r="N32" s="657" t="s">
        <v>174</v>
      </c>
      <c r="O32" s="670" t="s">
        <v>2950</v>
      </c>
      <c r="P32" s="653" t="s">
        <v>2951</v>
      </c>
    </row>
    <row r="33" spans="1:16" ht="19" thickBot="1" x14ac:dyDescent="0.4">
      <c r="A33" s="652" t="s">
        <v>2998</v>
      </c>
      <c r="B33" s="667"/>
      <c r="C33" s="657" t="s">
        <v>174</v>
      </c>
      <c r="D33" s="677" t="s">
        <v>2962</v>
      </c>
      <c r="E33" s="692"/>
      <c r="F33" s="677">
        <v>1073.287750879894</v>
      </c>
      <c r="G33" s="677" t="s">
        <v>174</v>
      </c>
      <c r="H33" s="677" t="s">
        <v>174</v>
      </c>
      <c r="I33" s="677" t="s">
        <v>174</v>
      </c>
      <c r="J33" s="677" t="s">
        <v>174</v>
      </c>
      <c r="K33" s="692">
        <v>2023</v>
      </c>
      <c r="L33" s="669" t="s">
        <v>2999</v>
      </c>
      <c r="M33" s="677" t="s">
        <v>174</v>
      </c>
      <c r="N33" s="657" t="s">
        <v>174</v>
      </c>
      <c r="O33" s="670" t="s">
        <v>2950</v>
      </c>
      <c r="P33" s="653" t="s">
        <v>2951</v>
      </c>
    </row>
    <row r="34" spans="1:16" s="624" customFormat="1" ht="19" thickBot="1" x14ac:dyDescent="0.4">
      <c r="A34" s="652" t="s">
        <v>3000</v>
      </c>
      <c r="B34" s="667">
        <v>2</v>
      </c>
      <c r="C34" s="657" t="s">
        <v>174</v>
      </c>
      <c r="D34" s="677">
        <v>1889.8</v>
      </c>
      <c r="E34" s="692">
        <v>2021</v>
      </c>
      <c r="F34" s="677" t="s">
        <v>174</v>
      </c>
      <c r="G34" s="677" t="s">
        <v>174</v>
      </c>
      <c r="H34" s="677" t="s">
        <v>174</v>
      </c>
      <c r="I34" s="677" t="s">
        <v>174</v>
      </c>
      <c r="J34" s="677" t="s">
        <v>174</v>
      </c>
      <c r="K34" s="692"/>
      <c r="L34" s="669" t="s">
        <v>2980</v>
      </c>
      <c r="M34" s="677">
        <v>924.26293544144403</v>
      </c>
      <c r="N34" s="692">
        <v>2025</v>
      </c>
      <c r="O34" s="670" t="s">
        <v>2950</v>
      </c>
      <c r="P34" s="650" t="s">
        <v>2951</v>
      </c>
    </row>
    <row r="35" spans="1:16" ht="19" thickBot="1" x14ac:dyDescent="0.4">
      <c r="A35" s="652" t="s">
        <v>3001</v>
      </c>
      <c r="B35" s="667"/>
      <c r="C35" s="657" t="s">
        <v>174</v>
      </c>
      <c r="D35" s="677">
        <v>1.8148332369903344</v>
      </c>
      <c r="E35" s="692">
        <v>2021</v>
      </c>
      <c r="F35" s="677">
        <v>1.2777390464954148</v>
      </c>
      <c r="G35" s="677" t="s">
        <v>174</v>
      </c>
      <c r="H35" s="677" t="s">
        <v>174</v>
      </c>
      <c r="I35" s="677" t="s">
        <v>174</v>
      </c>
      <c r="J35" s="677" t="s">
        <v>174</v>
      </c>
      <c r="K35" s="692">
        <v>2023</v>
      </c>
      <c r="L35" s="669" t="s">
        <v>2980</v>
      </c>
      <c r="M35" s="710"/>
      <c r="N35" s="692"/>
      <c r="O35" s="670" t="s">
        <v>2950</v>
      </c>
      <c r="P35" s="650" t="s">
        <v>2951</v>
      </c>
    </row>
    <row r="36" spans="1:16" ht="19" thickBot="1" x14ac:dyDescent="0.4">
      <c r="A36" s="652" t="s">
        <v>3002</v>
      </c>
      <c r="B36" s="667">
        <v>3</v>
      </c>
      <c r="C36" s="657" t="s">
        <v>174</v>
      </c>
      <c r="D36" s="677">
        <v>331.6</v>
      </c>
      <c r="E36" s="692">
        <v>2022</v>
      </c>
      <c r="F36" s="677" t="s">
        <v>174</v>
      </c>
      <c r="G36" s="677" t="s">
        <v>174</v>
      </c>
      <c r="H36" s="677" t="s">
        <v>174</v>
      </c>
      <c r="I36" s="677" t="s">
        <v>174</v>
      </c>
      <c r="J36" s="677" t="s">
        <v>174</v>
      </c>
      <c r="K36" s="692"/>
      <c r="L36" s="669" t="s">
        <v>2980</v>
      </c>
      <c r="M36" s="677">
        <v>224.99571659393965</v>
      </c>
      <c r="N36" s="692">
        <v>2025</v>
      </c>
      <c r="O36" s="670" t="s">
        <v>2950</v>
      </c>
      <c r="P36" s="650" t="s">
        <v>2951</v>
      </c>
    </row>
    <row r="37" spans="1:16" ht="19" thickBot="1" x14ac:dyDescent="0.4">
      <c r="A37" s="652" t="s">
        <v>3123</v>
      </c>
      <c r="B37" s="667">
        <v>160</v>
      </c>
      <c r="C37" s="657" t="s">
        <v>174</v>
      </c>
      <c r="D37" s="677" t="s">
        <v>3003</v>
      </c>
      <c r="E37" s="692">
        <v>2022</v>
      </c>
      <c r="F37" s="705">
        <v>13.42398144473642</v>
      </c>
      <c r="G37" s="677" t="s">
        <v>174</v>
      </c>
      <c r="H37" s="677" t="s">
        <v>174</v>
      </c>
      <c r="I37" s="677" t="s">
        <v>174</v>
      </c>
      <c r="J37" s="677" t="s">
        <v>174</v>
      </c>
      <c r="K37" s="692">
        <v>2023</v>
      </c>
      <c r="L37" s="669" t="s">
        <v>3004</v>
      </c>
      <c r="M37" s="677">
        <v>67.762485530258317</v>
      </c>
      <c r="N37" s="692">
        <v>2025</v>
      </c>
      <c r="O37" s="670" t="s">
        <v>2950</v>
      </c>
      <c r="P37" s="650" t="s">
        <v>2951</v>
      </c>
    </row>
    <row r="38" spans="1:16" ht="19" thickBot="1" x14ac:dyDescent="0.4">
      <c r="A38" s="652" t="s">
        <v>3005</v>
      </c>
      <c r="B38" s="667"/>
      <c r="C38" s="657" t="s">
        <v>174</v>
      </c>
      <c r="D38" s="677">
        <v>11.547716670923684</v>
      </c>
      <c r="E38" s="692">
        <v>2019</v>
      </c>
      <c r="F38" s="705">
        <v>0.92294202920190926</v>
      </c>
      <c r="G38" s="677" t="s">
        <v>174</v>
      </c>
      <c r="H38" s="677" t="s">
        <v>174</v>
      </c>
      <c r="I38" s="677" t="s">
        <v>174</v>
      </c>
      <c r="J38" s="677" t="s">
        <v>174</v>
      </c>
      <c r="K38" s="692">
        <v>2023</v>
      </c>
      <c r="L38" s="669" t="s">
        <v>2992</v>
      </c>
      <c r="M38" s="677" t="s">
        <v>174</v>
      </c>
      <c r="N38" s="657" t="s">
        <v>174</v>
      </c>
      <c r="O38" s="670" t="s">
        <v>2950</v>
      </c>
      <c r="P38" s="650" t="s">
        <v>2951</v>
      </c>
    </row>
    <row r="39" spans="1:16" ht="19" thickBot="1" x14ac:dyDescent="0.4">
      <c r="A39" s="652" t="s">
        <v>3006</v>
      </c>
      <c r="B39" s="667"/>
      <c r="C39" s="657" t="s">
        <v>174</v>
      </c>
      <c r="D39" s="677">
        <v>65.5</v>
      </c>
      <c r="E39" s="692">
        <v>2024</v>
      </c>
      <c r="F39" s="705">
        <v>14.521799753311525</v>
      </c>
      <c r="G39" s="677" t="s">
        <v>174</v>
      </c>
      <c r="H39" s="677" t="s">
        <v>174</v>
      </c>
      <c r="I39" s="677" t="s">
        <v>174</v>
      </c>
      <c r="J39" s="677" t="s">
        <v>174</v>
      </c>
      <c r="K39" s="692">
        <v>2023</v>
      </c>
      <c r="L39" s="669" t="s">
        <v>2980</v>
      </c>
      <c r="M39" s="677">
        <v>67.450528235104841</v>
      </c>
      <c r="N39" s="692">
        <v>2025</v>
      </c>
      <c r="O39" s="670" t="s">
        <v>2950</v>
      </c>
      <c r="P39" s="650" t="s">
        <v>2951</v>
      </c>
    </row>
    <row r="40" spans="1:16" ht="19" thickBot="1" x14ac:dyDescent="0.4">
      <c r="A40" s="652" t="s">
        <v>3007</v>
      </c>
      <c r="B40" s="667"/>
      <c r="C40" s="657" t="s">
        <v>174</v>
      </c>
      <c r="D40" s="677">
        <v>2.1</v>
      </c>
      <c r="E40" s="692">
        <v>2022</v>
      </c>
      <c r="F40" s="705">
        <v>0.96312329060974966</v>
      </c>
      <c r="G40" s="677" t="s">
        <v>174</v>
      </c>
      <c r="H40" s="677" t="s">
        <v>174</v>
      </c>
      <c r="I40" s="677" t="s">
        <v>174</v>
      </c>
      <c r="J40" s="677" t="s">
        <v>174</v>
      </c>
      <c r="K40" s="692">
        <v>2023</v>
      </c>
      <c r="L40" s="669" t="s">
        <v>3008</v>
      </c>
      <c r="M40" s="677">
        <v>1.2003003164047836</v>
      </c>
      <c r="N40" s="692">
        <v>2025</v>
      </c>
      <c r="O40" s="670" t="s">
        <v>2950</v>
      </c>
      <c r="P40" s="650" t="s">
        <v>2951</v>
      </c>
    </row>
    <row r="41" spans="1:16" ht="19" thickBot="1" x14ac:dyDescent="0.4">
      <c r="A41" s="652" t="s">
        <v>3009</v>
      </c>
      <c r="B41" s="667">
        <v>153</v>
      </c>
      <c r="C41" s="657" t="s">
        <v>174</v>
      </c>
      <c r="D41" s="677">
        <v>176.9</v>
      </c>
      <c r="E41" s="692">
        <v>2023</v>
      </c>
      <c r="F41" s="677" t="s">
        <v>174</v>
      </c>
      <c r="G41" s="677" t="s">
        <v>174</v>
      </c>
      <c r="H41" s="677" t="s">
        <v>174</v>
      </c>
      <c r="I41" s="677" t="s">
        <v>174</v>
      </c>
      <c r="J41" s="677" t="s">
        <v>174</v>
      </c>
      <c r="K41" s="692"/>
      <c r="L41" s="669" t="s">
        <v>3008</v>
      </c>
      <c r="M41" s="677">
        <v>151.17199817665039</v>
      </c>
      <c r="N41" s="692">
        <v>2025</v>
      </c>
      <c r="O41" s="670" t="s">
        <v>2950</v>
      </c>
      <c r="P41" s="650" t="s">
        <v>2951</v>
      </c>
    </row>
    <row r="42" spans="1:16" ht="19" thickBot="1" x14ac:dyDescent="0.4">
      <c r="A42" s="652" t="s">
        <v>3010</v>
      </c>
      <c r="B42" s="1063">
        <v>38</v>
      </c>
      <c r="C42" s="657" t="s">
        <v>174</v>
      </c>
      <c r="D42" s="677">
        <v>120.6</v>
      </c>
      <c r="E42" s="692">
        <v>2024</v>
      </c>
      <c r="F42" s="677" t="s">
        <v>174</v>
      </c>
      <c r="G42" s="677" t="s">
        <v>174</v>
      </c>
      <c r="H42" s="677" t="s">
        <v>174</v>
      </c>
      <c r="I42" s="677" t="s">
        <v>174</v>
      </c>
      <c r="J42" s="677" t="s">
        <v>174</v>
      </c>
      <c r="K42" s="692"/>
      <c r="L42" s="669" t="s">
        <v>3011</v>
      </c>
      <c r="M42" s="677">
        <v>141.08167533651525</v>
      </c>
      <c r="N42" s="692">
        <v>2025</v>
      </c>
      <c r="O42" s="670" t="s">
        <v>2950</v>
      </c>
      <c r="P42" s="650" t="s">
        <v>2951</v>
      </c>
    </row>
    <row r="43" spans="1:16" ht="19" thickBot="1" x14ac:dyDescent="0.4">
      <c r="A43" s="652" t="s">
        <v>3012</v>
      </c>
      <c r="B43" s="1063">
        <v>39</v>
      </c>
      <c r="C43" s="657" t="s">
        <v>174</v>
      </c>
      <c r="D43" s="677">
        <v>134.1</v>
      </c>
      <c r="E43" s="692">
        <v>2024</v>
      </c>
      <c r="F43" s="677" t="s">
        <v>174</v>
      </c>
      <c r="G43" s="677" t="s">
        <v>174</v>
      </c>
      <c r="H43" s="677" t="s">
        <v>174</v>
      </c>
      <c r="I43" s="677" t="s">
        <v>174</v>
      </c>
      <c r="J43" s="677" t="s">
        <v>174</v>
      </c>
      <c r="K43" s="692"/>
      <c r="L43" s="669" t="s">
        <v>3011</v>
      </c>
      <c r="M43" s="677">
        <v>141.64476859548452</v>
      </c>
      <c r="N43" s="692">
        <v>2025</v>
      </c>
      <c r="O43" s="670" t="s">
        <v>2950</v>
      </c>
      <c r="P43" s="650" t="s">
        <v>2951</v>
      </c>
    </row>
    <row r="44" spans="1:16" ht="19" thickBot="1" x14ac:dyDescent="0.4">
      <c r="A44" s="652" t="s">
        <v>3013</v>
      </c>
      <c r="B44" s="667">
        <v>161</v>
      </c>
      <c r="C44" s="657" t="s">
        <v>174</v>
      </c>
      <c r="D44" s="677">
        <v>204.7</v>
      </c>
      <c r="E44" s="692">
        <v>2024</v>
      </c>
      <c r="F44" s="677" t="s">
        <v>174</v>
      </c>
      <c r="G44" s="677" t="s">
        <v>174</v>
      </c>
      <c r="H44" s="677" t="s">
        <v>174</v>
      </c>
      <c r="I44" s="677" t="s">
        <v>174</v>
      </c>
      <c r="J44" s="677" t="s">
        <v>174</v>
      </c>
      <c r="K44" s="692">
        <v>2022</v>
      </c>
      <c r="L44" s="669" t="s">
        <v>3011</v>
      </c>
      <c r="M44" s="677">
        <v>207.19150533597895</v>
      </c>
      <c r="N44" s="692">
        <v>2025</v>
      </c>
      <c r="O44" s="670" t="s">
        <v>2950</v>
      </c>
      <c r="P44" s="650" t="s">
        <v>2951</v>
      </c>
    </row>
    <row r="45" spans="1:16" ht="19" thickBot="1" x14ac:dyDescent="0.4">
      <c r="A45" s="652" t="s">
        <v>3014</v>
      </c>
      <c r="B45" s="667"/>
      <c r="C45" s="657" t="s">
        <v>174</v>
      </c>
      <c r="D45" s="677">
        <v>1.3</v>
      </c>
      <c r="E45" s="692">
        <v>2025</v>
      </c>
      <c r="F45" s="677"/>
      <c r="G45" s="677" t="s">
        <v>174</v>
      </c>
      <c r="H45" s="677" t="s">
        <v>174</v>
      </c>
      <c r="I45" s="677" t="s">
        <v>174</v>
      </c>
      <c r="J45" s="677" t="s">
        <v>174</v>
      </c>
      <c r="K45" s="692"/>
      <c r="L45" s="669" t="s">
        <v>3011</v>
      </c>
      <c r="M45" s="677">
        <v>1.3</v>
      </c>
      <c r="N45" s="692">
        <v>2025</v>
      </c>
      <c r="O45" s="670" t="s">
        <v>2950</v>
      </c>
      <c r="P45" s="650" t="s">
        <v>2951</v>
      </c>
    </row>
    <row r="46" spans="1:16" ht="19" thickBot="1" x14ac:dyDescent="0.4">
      <c r="A46" s="652" t="s">
        <v>3136</v>
      </c>
      <c r="B46" s="667">
        <v>162</v>
      </c>
      <c r="C46" s="657" t="s">
        <v>174</v>
      </c>
      <c r="D46" s="677" t="s">
        <v>174</v>
      </c>
      <c r="E46" s="657" t="s">
        <v>174</v>
      </c>
      <c r="F46" s="677" t="s">
        <v>174</v>
      </c>
      <c r="G46" s="677" t="s">
        <v>174</v>
      </c>
      <c r="H46" s="677" t="s">
        <v>174</v>
      </c>
      <c r="I46" s="677" t="s">
        <v>174</v>
      </c>
      <c r="J46" s="677" t="s">
        <v>174</v>
      </c>
      <c r="K46" s="692"/>
      <c r="L46" s="669" t="s">
        <v>3011</v>
      </c>
      <c r="M46" s="677">
        <v>141.05486137180242</v>
      </c>
      <c r="N46" s="692">
        <v>2025</v>
      </c>
      <c r="O46" s="670" t="s">
        <v>2950</v>
      </c>
      <c r="P46" s="650" t="s">
        <v>2951</v>
      </c>
    </row>
    <row r="47" spans="1:16" ht="29.5" thickBot="1" x14ac:dyDescent="0.4">
      <c r="A47" s="719" t="s">
        <v>3135</v>
      </c>
      <c r="B47" s="667"/>
      <c r="C47" s="657" t="s">
        <v>174</v>
      </c>
      <c r="D47" s="677" t="s">
        <v>174</v>
      </c>
      <c r="E47" s="657" t="s">
        <v>174</v>
      </c>
      <c r="F47" s="677" t="s">
        <v>174</v>
      </c>
      <c r="G47" s="677" t="s">
        <v>174</v>
      </c>
      <c r="H47" s="677" t="s">
        <v>174</v>
      </c>
      <c r="I47" s="677" t="s">
        <v>174</v>
      </c>
      <c r="J47" s="677" t="s">
        <v>174</v>
      </c>
      <c r="K47" s="692"/>
      <c r="L47" s="669" t="s">
        <v>3011</v>
      </c>
      <c r="M47" s="677">
        <v>60.867699898106935</v>
      </c>
      <c r="N47" s="692">
        <v>2025</v>
      </c>
      <c r="O47" s="670" t="s">
        <v>2950</v>
      </c>
      <c r="P47" s="650" t="s">
        <v>2951</v>
      </c>
    </row>
    <row r="48" spans="1:16" ht="19" thickBot="1" x14ac:dyDescent="0.4">
      <c r="A48" s="652" t="s">
        <v>3016</v>
      </c>
      <c r="B48" s="667"/>
      <c r="C48" s="657" t="s">
        <v>174</v>
      </c>
      <c r="D48" s="677" t="s">
        <v>174</v>
      </c>
      <c r="E48" s="657" t="s">
        <v>174</v>
      </c>
      <c r="F48" s="677" t="s">
        <v>174</v>
      </c>
      <c r="G48" s="677" t="s">
        <v>174</v>
      </c>
      <c r="H48" s="677" t="s">
        <v>174</v>
      </c>
      <c r="I48" s="677" t="s">
        <v>174</v>
      </c>
      <c r="J48" s="677" t="s">
        <v>174</v>
      </c>
      <c r="K48" s="692"/>
      <c r="L48" s="669" t="s">
        <v>3011</v>
      </c>
      <c r="M48" s="677">
        <v>13.406982356411218</v>
      </c>
      <c r="N48" s="692">
        <v>2025</v>
      </c>
      <c r="O48" s="670" t="s">
        <v>2950</v>
      </c>
      <c r="P48" s="650" t="s">
        <v>2951</v>
      </c>
    </row>
    <row r="49" spans="1:16" ht="19" thickBot="1" x14ac:dyDescent="0.4">
      <c r="A49" s="652" t="s">
        <v>3017</v>
      </c>
      <c r="B49" s="667">
        <v>30</v>
      </c>
      <c r="C49" s="658"/>
      <c r="D49" s="679">
        <v>1072</v>
      </c>
      <c r="E49" s="694" t="s">
        <v>1132</v>
      </c>
      <c r="F49" s="680">
        <v>5.8</v>
      </c>
      <c r="G49" s="680">
        <v>0</v>
      </c>
      <c r="H49" s="680">
        <v>0</v>
      </c>
      <c r="I49" s="680">
        <v>0</v>
      </c>
      <c r="J49" s="680">
        <v>24.5</v>
      </c>
      <c r="K49" s="694">
        <v>2025</v>
      </c>
      <c r="L49" s="671" t="s">
        <v>3018</v>
      </c>
      <c r="M49" s="715">
        <f>D49-F49</f>
        <v>1066.2</v>
      </c>
      <c r="N49" s="694">
        <v>2025</v>
      </c>
      <c r="O49" s="670" t="s">
        <v>3019</v>
      </c>
      <c r="P49" s="650" t="s">
        <v>2951</v>
      </c>
    </row>
    <row r="50" spans="1:16" ht="19" thickBot="1" x14ac:dyDescent="0.4">
      <c r="A50" s="652" t="s">
        <v>3020</v>
      </c>
      <c r="B50" s="667">
        <v>36</v>
      </c>
      <c r="C50" s="658"/>
      <c r="D50" s="679">
        <v>3216</v>
      </c>
      <c r="E50" s="694">
        <v>2025</v>
      </c>
      <c r="F50" s="680">
        <v>642.29999999999995</v>
      </c>
      <c r="G50" s="680">
        <v>0</v>
      </c>
      <c r="H50" s="680">
        <v>0</v>
      </c>
      <c r="I50" s="680">
        <v>0</v>
      </c>
      <c r="J50" s="680">
        <v>907.1</v>
      </c>
      <c r="K50" s="694">
        <v>2025</v>
      </c>
      <c r="L50" s="671" t="s">
        <v>3018</v>
      </c>
      <c r="M50" s="715">
        <f t="shared" ref="M50:M52" si="0">D50-F50</f>
        <v>2573.6999999999998</v>
      </c>
      <c r="N50" s="694">
        <v>2025</v>
      </c>
      <c r="O50" s="670" t="s">
        <v>3019</v>
      </c>
      <c r="P50" s="650" t="s">
        <v>2951</v>
      </c>
    </row>
    <row r="51" spans="1:16" ht="19" thickBot="1" x14ac:dyDescent="0.4">
      <c r="A51" s="652" t="s">
        <v>3021</v>
      </c>
      <c r="B51" s="667">
        <v>37</v>
      </c>
      <c r="C51" s="658"/>
      <c r="D51" s="679">
        <v>536</v>
      </c>
      <c r="E51" s="694">
        <v>2025</v>
      </c>
      <c r="F51" s="680">
        <v>143.80000000000001</v>
      </c>
      <c r="G51" s="680" t="s">
        <v>174</v>
      </c>
      <c r="H51" s="680">
        <v>0</v>
      </c>
      <c r="I51" s="680">
        <v>0</v>
      </c>
      <c r="J51" s="680">
        <v>1213</v>
      </c>
      <c r="K51" s="694">
        <v>2025</v>
      </c>
      <c r="L51" s="671" t="s">
        <v>3018</v>
      </c>
      <c r="M51" s="715">
        <f t="shared" si="0"/>
        <v>392.2</v>
      </c>
      <c r="N51" s="694">
        <v>2025</v>
      </c>
      <c r="O51" s="670" t="s">
        <v>3019</v>
      </c>
      <c r="P51" s="650" t="s">
        <v>2951</v>
      </c>
    </row>
    <row r="52" spans="1:16" ht="19" thickBot="1" x14ac:dyDescent="0.4">
      <c r="A52" s="652" t="s">
        <v>3022</v>
      </c>
      <c r="B52" s="667"/>
      <c r="C52" s="658"/>
      <c r="D52" s="680">
        <v>107.2</v>
      </c>
      <c r="E52" s="694">
        <v>2025</v>
      </c>
      <c r="F52" s="680">
        <v>84.99</v>
      </c>
      <c r="G52" s="679">
        <v>5.16</v>
      </c>
      <c r="H52" s="680">
        <v>0</v>
      </c>
      <c r="I52" s="680">
        <v>0</v>
      </c>
      <c r="J52" s="680" t="s">
        <v>174</v>
      </c>
      <c r="K52" s="694">
        <v>2025</v>
      </c>
      <c r="L52" s="671" t="s">
        <v>3018</v>
      </c>
      <c r="M52" s="715">
        <f t="shared" si="0"/>
        <v>22.210000000000008</v>
      </c>
      <c r="N52" s="694">
        <v>2025</v>
      </c>
      <c r="O52" s="670" t="s">
        <v>3019</v>
      </c>
      <c r="P52" s="650" t="s">
        <v>2951</v>
      </c>
    </row>
    <row r="53" spans="1:16" ht="19" thickBot="1" x14ac:dyDescent="0.4">
      <c r="A53" s="652" t="s">
        <v>3023</v>
      </c>
      <c r="B53" s="667">
        <v>100</v>
      </c>
      <c r="C53" s="657" t="s">
        <v>174</v>
      </c>
      <c r="D53" s="681">
        <v>385.77001660856979</v>
      </c>
      <c r="E53" s="695">
        <v>2021</v>
      </c>
      <c r="F53" s="681">
        <v>2.8744570172145654</v>
      </c>
      <c r="G53" s="681">
        <v>22.3232959725425</v>
      </c>
      <c r="H53" s="677" t="s">
        <v>174</v>
      </c>
      <c r="I53" s="677" t="s">
        <v>174</v>
      </c>
      <c r="J53" s="677" t="s">
        <v>174</v>
      </c>
      <c r="K53" s="657" t="s">
        <v>174</v>
      </c>
      <c r="L53" s="672" t="s">
        <v>3024</v>
      </c>
      <c r="M53" s="677">
        <v>43.00959939936719</v>
      </c>
      <c r="N53" s="695">
        <v>2024</v>
      </c>
      <c r="O53" s="670" t="s">
        <v>3025</v>
      </c>
      <c r="P53" s="650" t="s">
        <v>2951</v>
      </c>
    </row>
    <row r="54" spans="1:16" ht="19" thickBot="1" x14ac:dyDescent="0.4">
      <c r="A54" s="652" t="s">
        <v>3026</v>
      </c>
      <c r="B54" s="667">
        <v>99</v>
      </c>
      <c r="C54" s="657" t="s">
        <v>174</v>
      </c>
      <c r="D54" s="681">
        <v>303.9422611625597</v>
      </c>
      <c r="E54" s="695">
        <v>2014</v>
      </c>
      <c r="F54" s="681">
        <v>1.3326540462272751</v>
      </c>
      <c r="G54" s="681">
        <v>2.9361291360540567</v>
      </c>
      <c r="H54" s="677" t="s">
        <v>174</v>
      </c>
      <c r="I54" s="677" t="s">
        <v>174</v>
      </c>
      <c r="J54" s="677" t="s">
        <v>174</v>
      </c>
      <c r="K54" s="657" t="s">
        <v>174</v>
      </c>
      <c r="L54" s="672" t="s">
        <v>3024</v>
      </c>
      <c r="M54" s="677">
        <v>1.0993725532257199</v>
      </c>
      <c r="N54" s="695">
        <v>2024</v>
      </c>
      <c r="O54" s="670" t="s">
        <v>3025</v>
      </c>
      <c r="P54" s="650" t="s">
        <v>2951</v>
      </c>
    </row>
    <row r="55" spans="1:16" ht="19" thickBot="1" x14ac:dyDescent="0.4">
      <c r="A55" s="652" t="s">
        <v>3027</v>
      </c>
      <c r="B55" s="667">
        <v>149</v>
      </c>
      <c r="C55" s="657" t="s">
        <v>174</v>
      </c>
      <c r="D55" s="681">
        <v>2513.6625909131094</v>
      </c>
      <c r="E55" s="695">
        <v>2021</v>
      </c>
      <c r="F55" s="681"/>
      <c r="G55" s="681">
        <v>761.43947122861584</v>
      </c>
      <c r="H55" s="677" t="s">
        <v>174</v>
      </c>
      <c r="I55" s="677" t="s">
        <v>174</v>
      </c>
      <c r="J55" s="677" t="s">
        <v>174</v>
      </c>
      <c r="K55" s="657" t="s">
        <v>174</v>
      </c>
      <c r="L55" s="672" t="s">
        <v>3024</v>
      </c>
      <c r="M55" s="677">
        <v>1.0913283638118734</v>
      </c>
      <c r="N55" s="695">
        <v>2024</v>
      </c>
      <c r="O55" s="670" t="s">
        <v>3025</v>
      </c>
      <c r="P55" s="650" t="s">
        <v>2951</v>
      </c>
    </row>
    <row r="56" spans="1:16" ht="19" thickBot="1" x14ac:dyDescent="0.4">
      <c r="A56" s="652" t="s">
        <v>3028</v>
      </c>
      <c r="B56" s="667">
        <v>93</v>
      </c>
      <c r="C56" s="657" t="s">
        <v>174</v>
      </c>
      <c r="D56" s="681">
        <v>907.30140444669394</v>
      </c>
      <c r="E56" s="695">
        <v>2021</v>
      </c>
      <c r="F56" s="677" t="s">
        <v>174</v>
      </c>
      <c r="G56" s="681">
        <v>0</v>
      </c>
      <c r="H56" s="677" t="s">
        <v>174</v>
      </c>
      <c r="I56" s="677" t="s">
        <v>174</v>
      </c>
      <c r="J56" s="677" t="s">
        <v>174</v>
      </c>
      <c r="K56" s="657" t="s">
        <v>174</v>
      </c>
      <c r="L56" s="672" t="s">
        <v>3029</v>
      </c>
      <c r="M56" s="677">
        <v>53.25253391966536</v>
      </c>
      <c r="N56" s="695">
        <v>2024</v>
      </c>
      <c r="O56" s="670" t="s">
        <v>3025</v>
      </c>
      <c r="P56" s="650" t="s">
        <v>2951</v>
      </c>
    </row>
    <row r="57" spans="1:16" ht="19" thickBot="1" x14ac:dyDescent="0.4">
      <c r="A57" s="652" t="s">
        <v>3030</v>
      </c>
      <c r="B57" s="667">
        <v>84</v>
      </c>
      <c r="C57" s="657" t="s">
        <v>174</v>
      </c>
      <c r="D57" s="681">
        <v>1405.09309895506</v>
      </c>
      <c r="E57" s="695">
        <v>2021</v>
      </c>
      <c r="F57" s="677" t="s">
        <v>174</v>
      </c>
      <c r="G57" s="681">
        <v>5.6522496916394056</v>
      </c>
      <c r="H57" s="677" t="s">
        <v>174</v>
      </c>
      <c r="I57" s="677" t="s">
        <v>174</v>
      </c>
      <c r="J57" s="677" t="s">
        <v>174</v>
      </c>
      <c r="K57" s="657" t="s">
        <v>174</v>
      </c>
      <c r="L57" s="672" t="s">
        <v>3029</v>
      </c>
      <c r="M57" s="677">
        <v>236.4152410575428</v>
      </c>
      <c r="N57" s="695">
        <v>2024</v>
      </c>
      <c r="O57" s="670" t="s">
        <v>3025</v>
      </c>
      <c r="P57" s="650" t="s">
        <v>2951</v>
      </c>
    </row>
    <row r="58" spans="1:16" ht="19" thickBot="1" x14ac:dyDescent="0.4">
      <c r="A58" s="652" t="s">
        <v>3031</v>
      </c>
      <c r="B58" s="667">
        <v>85</v>
      </c>
      <c r="C58" s="657" t="s">
        <v>174</v>
      </c>
      <c r="D58" s="681">
        <v>1101.6701435840887</v>
      </c>
      <c r="E58" s="695">
        <v>2021</v>
      </c>
      <c r="F58" s="677" t="s">
        <v>174</v>
      </c>
      <c r="G58" s="681">
        <v>31.616345792888936</v>
      </c>
      <c r="H58" s="677" t="s">
        <v>174</v>
      </c>
      <c r="I58" s="677" t="s">
        <v>174</v>
      </c>
      <c r="J58" s="677" t="s">
        <v>174</v>
      </c>
      <c r="K58" s="657" t="s">
        <v>174</v>
      </c>
      <c r="L58" s="672" t="s">
        <v>3029</v>
      </c>
      <c r="M58" s="677">
        <v>166.06585509733469</v>
      </c>
      <c r="N58" s="695">
        <v>2024</v>
      </c>
      <c r="O58" s="670" t="s">
        <v>3025</v>
      </c>
      <c r="P58" s="650" t="s">
        <v>2951</v>
      </c>
    </row>
    <row r="59" spans="1:16" ht="19" thickBot="1" x14ac:dyDescent="0.4">
      <c r="A59" s="652" t="s">
        <v>3032</v>
      </c>
      <c r="B59" s="667">
        <v>102</v>
      </c>
      <c r="C59" s="657" t="s">
        <v>174</v>
      </c>
      <c r="D59" s="681">
        <v>596.45979491017329</v>
      </c>
      <c r="E59" s="695">
        <v>2021</v>
      </c>
      <c r="F59" s="677" t="s">
        <v>174</v>
      </c>
      <c r="G59" s="681">
        <v>2.3513165656673998</v>
      </c>
      <c r="H59" s="677" t="s">
        <v>174</v>
      </c>
      <c r="I59" s="677" t="s">
        <v>174</v>
      </c>
      <c r="J59" s="677" t="s">
        <v>174</v>
      </c>
      <c r="K59" s="657" t="s">
        <v>174</v>
      </c>
      <c r="L59" s="672" t="s">
        <v>3029</v>
      </c>
      <c r="M59" s="677">
        <v>5.8211776693301864</v>
      </c>
      <c r="N59" s="695">
        <v>2024</v>
      </c>
      <c r="O59" s="670" t="s">
        <v>3025</v>
      </c>
      <c r="P59" s="650" t="s">
        <v>2951</v>
      </c>
    </row>
    <row r="60" spans="1:16" ht="19" thickBot="1" x14ac:dyDescent="0.4">
      <c r="A60" s="652" t="s">
        <v>3033</v>
      </c>
      <c r="B60" s="667">
        <v>86</v>
      </c>
      <c r="C60" s="657" t="s">
        <v>174</v>
      </c>
      <c r="D60" s="681">
        <v>429.16914347703386</v>
      </c>
      <c r="E60" s="695">
        <v>2021</v>
      </c>
      <c r="F60" s="677" t="s">
        <v>174</v>
      </c>
      <c r="G60" s="681">
        <v>10.185150426342037</v>
      </c>
      <c r="H60" s="677" t="s">
        <v>174</v>
      </c>
      <c r="I60" s="677" t="s">
        <v>174</v>
      </c>
      <c r="J60" s="677" t="s">
        <v>174</v>
      </c>
      <c r="K60" s="657" t="s">
        <v>174</v>
      </c>
      <c r="L60" s="672" t="s">
        <v>3029</v>
      </c>
      <c r="M60" s="677">
        <v>62.091087038129459</v>
      </c>
      <c r="N60" s="695">
        <v>2024</v>
      </c>
      <c r="O60" s="670" t="s">
        <v>3025</v>
      </c>
      <c r="P60" s="650" t="s">
        <v>2951</v>
      </c>
    </row>
    <row r="61" spans="1:16" ht="19" thickBot="1" x14ac:dyDescent="0.4">
      <c r="A61" s="652" t="s">
        <v>3034</v>
      </c>
      <c r="B61" s="667">
        <v>87</v>
      </c>
      <c r="C61" s="657" t="s">
        <v>174</v>
      </c>
      <c r="D61" s="681">
        <v>508.17781034013518</v>
      </c>
      <c r="E61" s="695">
        <v>2021</v>
      </c>
      <c r="F61" s="677" t="s">
        <v>174</v>
      </c>
      <c r="G61" s="681">
        <v>7.2998337534187803</v>
      </c>
      <c r="H61" s="677" t="s">
        <v>174</v>
      </c>
      <c r="I61" s="677" t="s">
        <v>174</v>
      </c>
      <c r="J61" s="677" t="s">
        <v>174</v>
      </c>
      <c r="K61" s="657" t="s">
        <v>174</v>
      </c>
      <c r="L61" s="672" t="s">
        <v>3029</v>
      </c>
      <c r="M61" s="677">
        <v>139.16018662519437</v>
      </c>
      <c r="N61" s="695">
        <v>2024</v>
      </c>
      <c r="O61" s="670" t="s">
        <v>3025</v>
      </c>
      <c r="P61" s="650" t="s">
        <v>2951</v>
      </c>
    </row>
    <row r="62" spans="1:16" ht="19" thickBot="1" x14ac:dyDescent="0.4">
      <c r="A62" s="652" t="s">
        <v>3035</v>
      </c>
      <c r="B62" s="667">
        <v>88</v>
      </c>
      <c r="C62" s="657" t="s">
        <v>174</v>
      </c>
      <c r="D62" s="681">
        <v>548.98040825065698</v>
      </c>
      <c r="E62" s="695">
        <v>2021</v>
      </c>
      <c r="F62" s="681"/>
      <c r="G62" s="681">
        <v>0</v>
      </c>
      <c r="H62" s="677" t="s">
        <v>174</v>
      </c>
      <c r="I62" s="677" t="s">
        <v>174</v>
      </c>
      <c r="J62" s="677" t="s">
        <v>174</v>
      </c>
      <c r="K62" s="657" t="s">
        <v>174</v>
      </c>
      <c r="L62" s="672" t="s">
        <v>3029</v>
      </c>
      <c r="M62" s="677">
        <v>171.6093741620636</v>
      </c>
      <c r="N62" s="695">
        <v>2024</v>
      </c>
      <c r="O62" s="670" t="s">
        <v>3025</v>
      </c>
      <c r="P62" s="650" t="s">
        <v>2951</v>
      </c>
    </row>
    <row r="63" spans="1:16" ht="19" thickBot="1" x14ac:dyDescent="0.4">
      <c r="A63" s="652" t="s">
        <v>3036</v>
      </c>
      <c r="B63" s="667"/>
      <c r="C63" s="657" t="s">
        <v>174</v>
      </c>
      <c r="D63" s="681">
        <v>48.963117492626161</v>
      </c>
      <c r="E63" s="695">
        <v>2021</v>
      </c>
      <c r="F63" s="681">
        <v>0.11489783879444414</v>
      </c>
      <c r="G63" s="681">
        <v>0.94465597683273439</v>
      </c>
      <c r="H63" s="677" t="s">
        <v>174</v>
      </c>
      <c r="I63" s="677" t="s">
        <v>174</v>
      </c>
      <c r="J63" s="677" t="s">
        <v>174</v>
      </c>
      <c r="K63" s="657" t="s">
        <v>174</v>
      </c>
      <c r="L63" s="672" t="s">
        <v>3029</v>
      </c>
      <c r="M63" s="677">
        <v>5.3265940902021764</v>
      </c>
      <c r="N63" s="695">
        <v>2024</v>
      </c>
      <c r="O63" s="670" t="s">
        <v>3025</v>
      </c>
      <c r="P63" s="650" t="s">
        <v>2951</v>
      </c>
    </row>
    <row r="64" spans="1:16" ht="19" thickBot="1" x14ac:dyDescent="0.4">
      <c r="A64" s="652" t="s">
        <v>3037</v>
      </c>
      <c r="B64" s="667"/>
      <c r="C64" s="657" t="s">
        <v>174</v>
      </c>
      <c r="D64" s="681">
        <v>53.414309991955811</v>
      </c>
      <c r="E64" s="695">
        <v>2021</v>
      </c>
      <c r="F64" s="677" t="s">
        <v>174</v>
      </c>
      <c r="G64" s="677">
        <v>0</v>
      </c>
      <c r="H64" s="677" t="s">
        <v>174</v>
      </c>
      <c r="I64" s="677" t="s">
        <v>174</v>
      </c>
      <c r="J64" s="677" t="s">
        <v>174</v>
      </c>
      <c r="K64" s="657" t="s">
        <v>174</v>
      </c>
      <c r="L64" s="672" t="s">
        <v>3029</v>
      </c>
      <c r="M64" s="677">
        <v>7.239770472462058</v>
      </c>
      <c r="N64" s="695">
        <v>2024</v>
      </c>
      <c r="O64" s="670" t="s">
        <v>3025</v>
      </c>
      <c r="P64" s="650" t="s">
        <v>2951</v>
      </c>
    </row>
    <row r="65" spans="1:16" ht="19" thickBot="1" x14ac:dyDescent="0.4">
      <c r="A65" s="652" t="s">
        <v>3038</v>
      </c>
      <c r="B65" s="667">
        <v>89</v>
      </c>
      <c r="C65" s="657" t="s">
        <v>174</v>
      </c>
      <c r="D65" s="681">
        <v>326.42078328417443</v>
      </c>
      <c r="E65" s="695">
        <v>2021</v>
      </c>
      <c r="F65" s="677">
        <v>0.92776317906365602</v>
      </c>
      <c r="G65" s="677">
        <v>8.1380382903416102</v>
      </c>
      <c r="H65" s="677" t="s">
        <v>174</v>
      </c>
      <c r="I65" s="677" t="s">
        <v>174</v>
      </c>
      <c r="J65" s="677" t="s">
        <v>174</v>
      </c>
      <c r="K65" s="657" t="s">
        <v>174</v>
      </c>
      <c r="L65" s="672" t="s">
        <v>3029</v>
      </c>
      <c r="M65" s="677">
        <v>21.728249405623782</v>
      </c>
      <c r="N65" s="695">
        <v>2024</v>
      </c>
      <c r="O65" s="670" t="s">
        <v>3025</v>
      </c>
      <c r="P65" s="650" t="s">
        <v>2951</v>
      </c>
    </row>
    <row r="66" spans="1:16" ht="19" thickBot="1" x14ac:dyDescent="0.4">
      <c r="A66" s="652" t="s">
        <v>3039</v>
      </c>
      <c r="B66" s="667"/>
      <c r="C66" s="657" t="s">
        <v>174</v>
      </c>
      <c r="D66" s="681">
        <v>192.8850083042849</v>
      </c>
      <c r="E66" s="695">
        <v>2021</v>
      </c>
      <c r="F66" s="677">
        <v>0</v>
      </c>
      <c r="G66" s="677" t="s">
        <v>174</v>
      </c>
      <c r="H66" s="677" t="s">
        <v>174</v>
      </c>
      <c r="I66" s="677" t="s">
        <v>174</v>
      </c>
      <c r="J66" s="677" t="s">
        <v>174</v>
      </c>
      <c r="K66" s="657" t="s">
        <v>174</v>
      </c>
      <c r="L66" s="672" t="s">
        <v>3029</v>
      </c>
      <c r="M66" s="677">
        <v>17.263724280938849</v>
      </c>
      <c r="N66" s="695">
        <v>2024</v>
      </c>
      <c r="O66" s="670" t="s">
        <v>3025</v>
      </c>
      <c r="P66" s="650" t="s">
        <v>2951</v>
      </c>
    </row>
    <row r="67" spans="1:16" ht="19" thickBot="1" x14ac:dyDescent="0.4">
      <c r="A67" s="652" t="s">
        <v>3040</v>
      </c>
      <c r="B67" s="667"/>
      <c r="C67" s="657" t="s">
        <v>174</v>
      </c>
      <c r="D67" s="681">
        <v>103.86115831769186</v>
      </c>
      <c r="E67" s="695">
        <v>2021</v>
      </c>
      <c r="F67" s="677">
        <v>0.18809996246044938</v>
      </c>
      <c r="G67" s="677">
        <v>3.0795838472676569</v>
      </c>
      <c r="H67" s="677" t="s">
        <v>174</v>
      </c>
      <c r="I67" s="677" t="s">
        <v>174</v>
      </c>
      <c r="J67" s="677" t="s">
        <v>174</v>
      </c>
      <c r="K67" s="657" t="s">
        <v>174</v>
      </c>
      <c r="L67" s="672" t="s">
        <v>3029</v>
      </c>
      <c r="M67" s="677">
        <v>17.263724280938849</v>
      </c>
      <c r="N67" s="695">
        <v>2024</v>
      </c>
      <c r="O67" s="670" t="s">
        <v>3025</v>
      </c>
      <c r="P67" s="650" t="s">
        <v>2951</v>
      </c>
    </row>
    <row r="68" spans="1:16" ht="19" thickBot="1" x14ac:dyDescent="0.4">
      <c r="A68" s="652" t="s">
        <v>3041</v>
      </c>
      <c r="B68" s="667"/>
      <c r="C68" s="657" t="s">
        <v>174</v>
      </c>
      <c r="D68" s="681">
        <v>657.44113215098946</v>
      </c>
      <c r="E68" s="695">
        <v>2021</v>
      </c>
      <c r="F68" s="677" t="s">
        <v>174</v>
      </c>
      <c r="G68" s="677">
        <v>11.417386174719793</v>
      </c>
      <c r="H68" s="677" t="s">
        <v>174</v>
      </c>
      <c r="I68" s="677" t="s">
        <v>174</v>
      </c>
      <c r="J68" s="677" t="s">
        <v>174</v>
      </c>
      <c r="K68" s="657" t="s">
        <v>174</v>
      </c>
      <c r="L68" s="672" t="s">
        <v>3029</v>
      </c>
      <c r="M68" s="677">
        <v>55.223360326057808</v>
      </c>
      <c r="N68" s="695">
        <v>2024</v>
      </c>
      <c r="O68" s="670" t="s">
        <v>3025</v>
      </c>
      <c r="P68" s="650" t="s">
        <v>2951</v>
      </c>
    </row>
    <row r="69" spans="1:16" ht="19" thickBot="1" x14ac:dyDescent="0.4">
      <c r="A69" s="652" t="s">
        <v>3042</v>
      </c>
      <c r="B69" s="667">
        <v>98</v>
      </c>
      <c r="C69" s="657" t="s">
        <v>174</v>
      </c>
      <c r="D69" s="682">
        <v>3.4407029280849466</v>
      </c>
      <c r="E69" s="696">
        <v>2024</v>
      </c>
      <c r="F69" s="682">
        <v>2.9495361184104683</v>
      </c>
      <c r="G69" s="682">
        <v>2.9495361184104683</v>
      </c>
      <c r="H69" s="682">
        <v>0</v>
      </c>
      <c r="I69" s="682">
        <v>0</v>
      </c>
      <c r="J69" s="682">
        <v>0.16088327969646599</v>
      </c>
      <c r="K69" s="696">
        <v>2022</v>
      </c>
      <c r="L69" s="673" t="s">
        <v>3043</v>
      </c>
      <c r="M69" s="677">
        <v>5.6845605191183601</v>
      </c>
      <c r="N69" s="695">
        <v>2024</v>
      </c>
      <c r="O69" s="670" t="s">
        <v>3025</v>
      </c>
      <c r="P69" s="650" t="s">
        <v>2951</v>
      </c>
    </row>
    <row r="70" spans="1:16" ht="19" thickBot="1" x14ac:dyDescent="0.4">
      <c r="A70" s="652" t="s">
        <v>3044</v>
      </c>
      <c r="B70" s="667">
        <v>97</v>
      </c>
      <c r="C70" s="657" t="s">
        <v>174</v>
      </c>
      <c r="D70" s="683" t="s">
        <v>3045</v>
      </c>
      <c r="E70" s="696">
        <v>1989</v>
      </c>
      <c r="F70" s="706">
        <v>146.37100000000001</v>
      </c>
      <c r="G70" s="677" t="s">
        <v>174</v>
      </c>
      <c r="H70" s="677" t="s">
        <v>174</v>
      </c>
      <c r="I70" s="677" t="s">
        <v>174</v>
      </c>
      <c r="J70" s="677" t="s">
        <v>174</v>
      </c>
      <c r="K70" s="657">
        <v>2021</v>
      </c>
      <c r="L70" s="654" t="s">
        <v>2985</v>
      </c>
      <c r="M70" s="706">
        <v>332.90265335999999</v>
      </c>
      <c r="N70" s="692">
        <v>2024</v>
      </c>
      <c r="O70" s="670" t="s">
        <v>3046</v>
      </c>
      <c r="P70" s="650"/>
    </row>
    <row r="71" spans="1:16" ht="19" thickBot="1" x14ac:dyDescent="0.4">
      <c r="A71" s="652" t="s">
        <v>1718</v>
      </c>
      <c r="B71" s="667">
        <v>165</v>
      </c>
      <c r="C71" s="657"/>
      <c r="D71" s="677">
        <v>625.56979675014747</v>
      </c>
      <c r="E71" s="695">
        <v>2024</v>
      </c>
      <c r="F71" s="677"/>
      <c r="G71" s="677"/>
      <c r="H71" s="677"/>
      <c r="I71" s="677"/>
      <c r="J71" s="677"/>
      <c r="K71" s="657"/>
      <c r="L71" s="654" t="s">
        <v>3047</v>
      </c>
      <c r="M71" s="677">
        <v>625.56979675014747</v>
      </c>
      <c r="N71" s="695">
        <v>2024</v>
      </c>
      <c r="O71" s="670" t="s">
        <v>3048</v>
      </c>
      <c r="P71" s="650" t="s">
        <v>2951</v>
      </c>
    </row>
    <row r="72" spans="1:16" ht="19" thickBot="1" x14ac:dyDescent="0.4">
      <c r="A72" s="652" t="s">
        <v>1697</v>
      </c>
      <c r="B72" s="667">
        <v>163</v>
      </c>
      <c r="C72" s="657"/>
      <c r="D72" s="677">
        <v>72.129565077492359</v>
      </c>
      <c r="E72" s="695">
        <v>2024</v>
      </c>
      <c r="F72" s="677"/>
      <c r="G72" s="677"/>
      <c r="H72" s="677"/>
      <c r="I72" s="677"/>
      <c r="J72" s="677"/>
      <c r="K72" s="657"/>
      <c r="L72" s="654" t="s">
        <v>3047</v>
      </c>
      <c r="M72" s="677">
        <v>72.129565077492359</v>
      </c>
      <c r="N72" s="695">
        <v>2024</v>
      </c>
      <c r="O72" s="670" t="s">
        <v>3048</v>
      </c>
      <c r="P72" s="650" t="s">
        <v>2951</v>
      </c>
    </row>
    <row r="73" spans="1:16" ht="19" thickBot="1" x14ac:dyDescent="0.4">
      <c r="A73" s="652" t="s">
        <v>3049</v>
      </c>
      <c r="B73" s="667"/>
      <c r="C73" s="657"/>
      <c r="D73" s="677">
        <v>1325.6824154019414</v>
      </c>
      <c r="E73" s="695">
        <v>2024</v>
      </c>
      <c r="F73" s="677"/>
      <c r="G73" s="677"/>
      <c r="H73" s="677"/>
      <c r="I73" s="677"/>
      <c r="J73" s="677"/>
      <c r="K73" s="657"/>
      <c r="L73" s="654" t="s">
        <v>3047</v>
      </c>
      <c r="M73" s="677">
        <v>1325.6824154019414</v>
      </c>
      <c r="N73" s="695">
        <v>2024</v>
      </c>
      <c r="O73" s="670" t="s">
        <v>3048</v>
      </c>
      <c r="P73" s="650" t="s">
        <v>2951</v>
      </c>
    </row>
    <row r="74" spans="1:16" ht="19" thickBot="1" x14ac:dyDescent="0.4">
      <c r="A74" s="652" t="s">
        <v>3050</v>
      </c>
      <c r="B74" s="667"/>
      <c r="C74" s="657"/>
      <c r="D74" s="677">
        <v>1655.2260417225289</v>
      </c>
      <c r="E74" s="695">
        <v>2024</v>
      </c>
      <c r="F74" s="677"/>
      <c r="G74" s="677"/>
      <c r="H74" s="677"/>
      <c r="I74" s="677"/>
      <c r="J74" s="677"/>
      <c r="K74" s="657"/>
      <c r="L74" s="654" t="s">
        <v>3047</v>
      </c>
      <c r="M74" s="677">
        <v>1655.2260417225289</v>
      </c>
      <c r="N74" s="695">
        <v>2024</v>
      </c>
      <c r="O74" s="670" t="s">
        <v>3048</v>
      </c>
      <c r="P74" s="650" t="s">
        <v>2951</v>
      </c>
    </row>
    <row r="75" spans="1:16" ht="19" thickBot="1" x14ac:dyDescent="0.4">
      <c r="A75" s="652" t="s">
        <v>3051</v>
      </c>
      <c r="B75" s="667"/>
      <c r="C75" s="657"/>
      <c r="D75" s="677">
        <v>3.4053735185284495</v>
      </c>
      <c r="E75" s="695">
        <v>2024</v>
      </c>
      <c r="F75" s="677"/>
      <c r="G75" s="677"/>
      <c r="H75" s="677"/>
      <c r="I75" s="677"/>
      <c r="J75" s="677"/>
      <c r="K75" s="657"/>
      <c r="L75" s="654" t="s">
        <v>3052</v>
      </c>
      <c r="M75" s="677">
        <v>3.4053735185284495</v>
      </c>
      <c r="N75" s="695">
        <v>2024</v>
      </c>
      <c r="O75" s="670" t="s">
        <v>3048</v>
      </c>
      <c r="P75" s="650" t="s">
        <v>2951</v>
      </c>
    </row>
    <row r="76" spans="1:16" ht="19" thickBot="1" x14ac:dyDescent="0.4">
      <c r="A76" s="652" t="s">
        <v>3053</v>
      </c>
      <c r="B76" s="667">
        <v>164</v>
      </c>
      <c r="C76" s="657"/>
      <c r="D76" s="677">
        <v>25.996138789081353</v>
      </c>
      <c r="E76" s="695">
        <v>2024</v>
      </c>
      <c r="F76" s="677"/>
      <c r="G76" s="677"/>
      <c r="H76" s="677"/>
      <c r="I76" s="677"/>
      <c r="J76" s="677"/>
      <c r="K76" s="657"/>
      <c r="L76" s="654" t="s">
        <v>3054</v>
      </c>
      <c r="M76" s="677">
        <v>25.996138789081353</v>
      </c>
      <c r="N76" s="695">
        <v>2024</v>
      </c>
      <c r="O76" s="670" t="s">
        <v>3048</v>
      </c>
      <c r="P76" s="650" t="s">
        <v>2951</v>
      </c>
    </row>
    <row r="77" spans="1:16" ht="19" thickBot="1" x14ac:dyDescent="0.4">
      <c r="A77" s="652" t="s">
        <v>3055</v>
      </c>
      <c r="B77" s="667">
        <v>52</v>
      </c>
      <c r="C77" s="659"/>
      <c r="D77" s="684">
        <v>32.54</v>
      </c>
      <c r="E77" s="692">
        <v>2023</v>
      </c>
      <c r="F77" s="707"/>
      <c r="G77" s="704"/>
      <c r="H77" s="704"/>
      <c r="I77" s="704"/>
      <c r="J77" s="712"/>
      <c r="K77" s="714"/>
      <c r="L77" s="672" t="s">
        <v>3056</v>
      </c>
      <c r="M77" s="684">
        <v>0</v>
      </c>
      <c r="N77" s="692">
        <v>2025</v>
      </c>
      <c r="O77" s="670" t="s">
        <v>3057</v>
      </c>
      <c r="P77" s="650" t="s">
        <v>2951</v>
      </c>
    </row>
    <row r="78" spans="1:16" ht="19" thickBot="1" x14ac:dyDescent="0.4">
      <c r="A78" s="652" t="s">
        <v>3058</v>
      </c>
      <c r="B78" s="667">
        <v>53</v>
      </c>
      <c r="C78" s="659"/>
      <c r="D78" s="684">
        <v>9.9499999999999993</v>
      </c>
      <c r="E78" s="692">
        <v>2022</v>
      </c>
      <c r="F78" s="707"/>
      <c r="G78" s="704"/>
      <c r="H78" s="704"/>
      <c r="I78" s="704"/>
      <c r="J78" s="712"/>
      <c r="K78" s="714"/>
      <c r="L78" s="672" t="s">
        <v>3056</v>
      </c>
      <c r="M78" s="684">
        <f>9.95-(7.3/7.4588)</f>
        <v>8.9712902879819811</v>
      </c>
      <c r="N78" s="692">
        <v>2022</v>
      </c>
      <c r="O78" s="670" t="s">
        <v>3057</v>
      </c>
      <c r="P78" s="650" t="s">
        <v>2951</v>
      </c>
    </row>
    <row r="79" spans="1:16" ht="19" thickBot="1" x14ac:dyDescent="0.4">
      <c r="A79" s="652" t="s">
        <v>3059</v>
      </c>
      <c r="B79" s="667">
        <v>54</v>
      </c>
      <c r="C79" s="659"/>
      <c r="D79" s="684">
        <v>309.47000000000003</v>
      </c>
      <c r="E79" s="692">
        <v>2025</v>
      </c>
      <c r="F79" s="707"/>
      <c r="G79" s="704"/>
      <c r="H79" s="704"/>
      <c r="I79" s="704"/>
      <c r="J79" s="712"/>
      <c r="K79" s="714"/>
      <c r="L79" s="672" t="s">
        <v>3056</v>
      </c>
      <c r="M79" s="684" t="s">
        <v>3060</v>
      </c>
      <c r="N79" s="692"/>
      <c r="O79" s="670" t="s">
        <v>3057</v>
      </c>
      <c r="P79" s="650" t="s">
        <v>2951</v>
      </c>
    </row>
    <row r="80" spans="1:16" ht="19" thickBot="1" x14ac:dyDescent="0.4">
      <c r="A80" s="652" t="s">
        <v>3061</v>
      </c>
      <c r="B80" s="667">
        <v>55</v>
      </c>
      <c r="C80" s="659"/>
      <c r="D80" s="684">
        <v>104.43</v>
      </c>
      <c r="E80" s="692">
        <v>2025</v>
      </c>
      <c r="F80" s="707"/>
      <c r="G80" s="704"/>
      <c r="H80" s="704"/>
      <c r="I80" s="704"/>
      <c r="J80" s="712"/>
      <c r="K80" s="714"/>
      <c r="L80" s="672" t="s">
        <v>3056</v>
      </c>
      <c r="M80" s="684" t="s">
        <v>3060</v>
      </c>
      <c r="N80" s="692"/>
      <c r="O80" s="670" t="s">
        <v>3057</v>
      </c>
      <c r="P80" s="650" t="s">
        <v>2951</v>
      </c>
    </row>
    <row r="81" spans="1:16" ht="19" thickBot="1" x14ac:dyDescent="0.4">
      <c r="A81" s="652" t="s">
        <v>3062</v>
      </c>
      <c r="B81" s="667">
        <v>56</v>
      </c>
      <c r="C81" s="659"/>
      <c r="D81" s="684">
        <v>0.54968627661285996</v>
      </c>
      <c r="E81" s="692">
        <v>2022</v>
      </c>
      <c r="F81" s="707"/>
      <c r="G81" s="704"/>
      <c r="H81" s="704"/>
      <c r="I81" s="704"/>
      <c r="J81" s="712"/>
      <c r="K81" s="714"/>
      <c r="L81" s="672" t="s">
        <v>3056</v>
      </c>
      <c r="M81" s="684">
        <v>0</v>
      </c>
      <c r="N81" s="692">
        <v>2025</v>
      </c>
      <c r="O81" s="670" t="s">
        <v>3057</v>
      </c>
      <c r="P81" s="650" t="s">
        <v>2951</v>
      </c>
    </row>
    <row r="82" spans="1:16" ht="19" thickBot="1" x14ac:dyDescent="0.4">
      <c r="A82" s="652" t="s">
        <v>3063</v>
      </c>
      <c r="B82" s="667">
        <v>58</v>
      </c>
      <c r="C82" s="659"/>
      <c r="D82" s="684">
        <v>36.89</v>
      </c>
      <c r="E82" s="692">
        <v>2022</v>
      </c>
      <c r="F82" s="707"/>
      <c r="G82" s="677"/>
      <c r="H82" s="677"/>
      <c r="I82" s="677"/>
      <c r="J82" s="712"/>
      <c r="K82" s="714"/>
      <c r="L82" s="672" t="s">
        <v>3056</v>
      </c>
      <c r="M82" s="684">
        <v>36.89</v>
      </c>
      <c r="N82" s="692">
        <v>2022</v>
      </c>
      <c r="O82" s="670" t="s">
        <v>3057</v>
      </c>
      <c r="P82" s="650" t="s">
        <v>2951</v>
      </c>
    </row>
    <row r="83" spans="1:16" ht="19" thickBot="1" x14ac:dyDescent="0.4">
      <c r="A83" s="652" t="s">
        <v>3064</v>
      </c>
      <c r="B83" s="667">
        <v>59</v>
      </c>
      <c r="C83" s="659"/>
      <c r="D83" s="684">
        <v>100.55</v>
      </c>
      <c r="E83" s="692">
        <v>2022</v>
      </c>
      <c r="F83" s="707"/>
      <c r="G83" s="677"/>
      <c r="H83" s="677"/>
      <c r="I83" s="677"/>
      <c r="J83" s="712"/>
      <c r="K83" s="714"/>
      <c r="L83" s="672" t="s">
        <v>3056</v>
      </c>
      <c r="M83" s="684">
        <v>100.55</v>
      </c>
      <c r="N83" s="692">
        <v>2022</v>
      </c>
      <c r="O83" s="670" t="s">
        <v>3057</v>
      </c>
      <c r="P83" s="650" t="s">
        <v>2951</v>
      </c>
    </row>
    <row r="84" spans="1:16" ht="19" thickBot="1" x14ac:dyDescent="0.4">
      <c r="A84" s="652" t="s">
        <v>3065</v>
      </c>
      <c r="B84" s="667">
        <v>60</v>
      </c>
      <c r="C84" s="659"/>
      <c r="D84" s="684">
        <v>6.6900841958491979</v>
      </c>
      <c r="E84" s="692">
        <v>2023</v>
      </c>
      <c r="F84" s="707"/>
      <c r="G84" s="677"/>
      <c r="H84" s="677"/>
      <c r="I84" s="677"/>
      <c r="J84" s="712"/>
      <c r="K84" s="714"/>
      <c r="L84" s="672" t="s">
        <v>3056</v>
      </c>
      <c r="M84" s="684">
        <v>0</v>
      </c>
      <c r="N84" s="692">
        <v>2025</v>
      </c>
      <c r="O84" s="670" t="s">
        <v>3057</v>
      </c>
      <c r="P84" s="650" t="s">
        <v>2951</v>
      </c>
    </row>
    <row r="85" spans="1:16" ht="19" thickBot="1" x14ac:dyDescent="0.4">
      <c r="A85" s="652" t="s">
        <v>3066</v>
      </c>
      <c r="B85" s="667">
        <v>42</v>
      </c>
      <c r="C85" s="659"/>
      <c r="D85" s="682">
        <v>817.7</v>
      </c>
      <c r="E85" s="692">
        <v>2018</v>
      </c>
      <c r="F85" s="707"/>
      <c r="G85" s="704"/>
      <c r="H85" s="677"/>
      <c r="I85" s="704"/>
      <c r="J85" s="712"/>
      <c r="K85" s="714"/>
      <c r="L85" s="672" t="s">
        <v>3056</v>
      </c>
      <c r="M85" s="684" t="s">
        <v>3060</v>
      </c>
      <c r="N85" s="692"/>
      <c r="O85" s="670" t="s">
        <v>3057</v>
      </c>
      <c r="P85" s="650" t="s">
        <v>2951</v>
      </c>
    </row>
    <row r="86" spans="1:16" ht="19" thickBot="1" x14ac:dyDescent="0.4">
      <c r="A86" s="652" t="s">
        <v>3067</v>
      </c>
      <c r="B86" s="667">
        <v>43</v>
      </c>
      <c r="C86" s="659"/>
      <c r="D86" s="682">
        <v>1351.9</v>
      </c>
      <c r="E86" s="692">
        <v>2024</v>
      </c>
      <c r="F86" s="707"/>
      <c r="G86" s="704"/>
      <c r="H86" s="677"/>
      <c r="I86" s="704"/>
      <c r="J86" s="682"/>
      <c r="K86" s="714"/>
      <c r="L86" s="672" t="s">
        <v>3056</v>
      </c>
      <c r="M86" s="684" t="s">
        <v>3060</v>
      </c>
      <c r="N86" s="692"/>
      <c r="O86" s="670" t="s">
        <v>3057</v>
      </c>
      <c r="P86" s="650" t="s">
        <v>2951</v>
      </c>
    </row>
    <row r="87" spans="1:16" ht="19" thickBot="1" x14ac:dyDescent="0.4">
      <c r="A87" s="652" t="s">
        <v>3068</v>
      </c>
      <c r="B87" s="667">
        <v>44</v>
      </c>
      <c r="C87" s="659"/>
      <c r="D87" s="684">
        <v>25.582427036982271</v>
      </c>
      <c r="E87" s="692">
        <v>2022</v>
      </c>
      <c r="F87" s="707" t="s">
        <v>174</v>
      </c>
      <c r="G87" s="704"/>
      <c r="H87" s="677"/>
      <c r="I87" s="704"/>
      <c r="J87" s="712"/>
      <c r="K87" s="714"/>
      <c r="L87" s="672" t="s">
        <v>3069</v>
      </c>
      <c r="M87" s="684" t="s">
        <v>3060</v>
      </c>
      <c r="N87" s="692"/>
      <c r="O87" s="670" t="s">
        <v>3057</v>
      </c>
      <c r="P87" s="650" t="s">
        <v>2951</v>
      </c>
    </row>
    <row r="88" spans="1:16" ht="19" thickBot="1" x14ac:dyDescent="0.4">
      <c r="A88" s="652" t="s">
        <v>3070</v>
      </c>
      <c r="B88" s="667">
        <v>47</v>
      </c>
      <c r="C88" s="659"/>
      <c r="D88" s="684">
        <v>40.520000000000003</v>
      </c>
      <c r="E88" s="692">
        <v>2023</v>
      </c>
      <c r="F88" s="707"/>
      <c r="G88" s="704"/>
      <c r="H88" s="677"/>
      <c r="I88" s="704"/>
      <c r="J88" s="712"/>
      <c r="K88" s="714"/>
      <c r="L88" s="672" t="s">
        <v>3056</v>
      </c>
      <c r="M88" s="684">
        <f>55.7/7.4588</f>
        <v>7.467689172521049</v>
      </c>
      <c r="N88" s="692">
        <v>2024</v>
      </c>
      <c r="O88" s="670" t="s">
        <v>3057</v>
      </c>
      <c r="P88" s="650" t="s">
        <v>2951</v>
      </c>
    </row>
    <row r="89" spans="1:16" ht="19" thickBot="1" x14ac:dyDescent="0.4">
      <c r="A89" s="652" t="s">
        <v>3071</v>
      </c>
      <c r="B89" s="667">
        <v>50</v>
      </c>
      <c r="C89" s="659"/>
      <c r="D89" s="684">
        <f>285/7.4588</f>
        <v>38.209899715771975</v>
      </c>
      <c r="E89" s="692">
        <v>2022</v>
      </c>
      <c r="F89" s="707"/>
      <c r="G89" s="704"/>
      <c r="H89" s="677"/>
      <c r="I89" s="704"/>
      <c r="J89" s="712"/>
      <c r="K89" s="714"/>
      <c r="L89" s="672" t="s">
        <v>3069</v>
      </c>
      <c r="M89" s="684" t="s">
        <v>3060</v>
      </c>
      <c r="N89" s="692"/>
      <c r="O89" s="670" t="s">
        <v>3057</v>
      </c>
      <c r="P89" s="650" t="s">
        <v>2951</v>
      </c>
    </row>
    <row r="90" spans="1:16" ht="19" thickBot="1" x14ac:dyDescent="0.4">
      <c r="A90" s="652" t="s">
        <v>3072</v>
      </c>
      <c r="B90" s="667">
        <v>45</v>
      </c>
      <c r="C90" s="659"/>
      <c r="D90" s="684">
        <v>33.51</v>
      </c>
      <c r="E90" s="692">
        <v>2022</v>
      </c>
      <c r="F90" s="707"/>
      <c r="G90" s="704"/>
      <c r="H90" s="704"/>
      <c r="I90" s="704"/>
      <c r="J90" s="712"/>
      <c r="K90" s="714"/>
      <c r="L90" s="672" t="s">
        <v>3056</v>
      </c>
      <c r="M90" s="684" t="s">
        <v>3060</v>
      </c>
      <c r="N90" s="692"/>
      <c r="O90" s="670" t="s">
        <v>3057</v>
      </c>
      <c r="P90" s="650" t="s">
        <v>2951</v>
      </c>
    </row>
    <row r="91" spans="1:16" ht="19" thickBot="1" x14ac:dyDescent="0.4">
      <c r="A91" s="652" t="s">
        <v>3073</v>
      </c>
      <c r="B91" s="667"/>
      <c r="C91" s="659"/>
      <c r="D91" s="684">
        <v>108.99</v>
      </c>
      <c r="E91" s="692">
        <v>2024</v>
      </c>
      <c r="F91" s="707"/>
      <c r="G91" s="704"/>
      <c r="H91" s="704"/>
      <c r="I91" s="704"/>
      <c r="J91" s="712"/>
      <c r="K91" s="714"/>
      <c r="L91" s="672" t="s">
        <v>3056</v>
      </c>
      <c r="M91" s="684">
        <v>108.99</v>
      </c>
      <c r="N91" s="692">
        <v>2024</v>
      </c>
      <c r="O91" s="670" t="s">
        <v>3057</v>
      </c>
      <c r="P91" s="650" t="s">
        <v>2951</v>
      </c>
    </row>
    <row r="92" spans="1:16" ht="19" thickBot="1" x14ac:dyDescent="0.4">
      <c r="A92" s="652" t="s">
        <v>3074</v>
      </c>
      <c r="B92" s="667">
        <v>63</v>
      </c>
      <c r="C92" s="659"/>
      <c r="D92" s="684">
        <v>93.84</v>
      </c>
      <c r="E92" s="692">
        <v>2025</v>
      </c>
      <c r="F92" s="707"/>
      <c r="G92" s="704"/>
      <c r="H92" s="704"/>
      <c r="I92" s="704"/>
      <c r="J92" s="712"/>
      <c r="K92" s="714"/>
      <c r="L92" s="672" t="s">
        <v>3056</v>
      </c>
      <c r="M92" s="684">
        <v>93.84</v>
      </c>
      <c r="N92" s="692">
        <v>2025</v>
      </c>
      <c r="O92" s="670" t="s">
        <v>3057</v>
      </c>
      <c r="P92" s="650" t="s">
        <v>2951</v>
      </c>
    </row>
    <row r="93" spans="1:16" ht="19" thickBot="1" x14ac:dyDescent="0.4">
      <c r="A93" s="652" t="s">
        <v>3075</v>
      </c>
      <c r="B93" s="667">
        <v>4</v>
      </c>
      <c r="C93" s="658"/>
      <c r="D93" s="685"/>
      <c r="E93" s="695"/>
      <c r="F93" s="677">
        <v>1984.6210650506782</v>
      </c>
      <c r="G93" s="685"/>
      <c r="H93" s="685"/>
      <c r="I93" s="685"/>
      <c r="J93" s="685"/>
      <c r="K93" s="695">
        <v>2025</v>
      </c>
      <c r="L93" s="672"/>
      <c r="M93" s="677">
        <v>284.59232048050632</v>
      </c>
      <c r="N93" s="695">
        <v>2025</v>
      </c>
      <c r="O93" s="670" t="s">
        <v>3076</v>
      </c>
      <c r="P93" s="650" t="s">
        <v>2951</v>
      </c>
    </row>
    <row r="94" spans="1:16" ht="19" thickBot="1" x14ac:dyDescent="0.4">
      <c r="A94" s="652" t="s">
        <v>1475</v>
      </c>
      <c r="B94" s="667">
        <v>69</v>
      </c>
      <c r="C94" s="660"/>
      <c r="D94" s="686" t="s">
        <v>2972</v>
      </c>
      <c r="E94" s="697"/>
      <c r="F94" s="686" t="s">
        <v>174</v>
      </c>
      <c r="G94" s="686" t="s">
        <v>174</v>
      </c>
      <c r="H94" s="686" t="s">
        <v>174</v>
      </c>
      <c r="I94" s="686" t="s">
        <v>174</v>
      </c>
      <c r="J94" s="686" t="s">
        <v>3077</v>
      </c>
      <c r="K94" s="697">
        <v>2020</v>
      </c>
      <c r="L94" s="674" t="s">
        <v>3078</v>
      </c>
      <c r="M94" s="686" t="s">
        <v>174</v>
      </c>
      <c r="N94" s="697"/>
      <c r="O94" s="670" t="s">
        <v>3079</v>
      </c>
      <c r="P94" s="650" t="s">
        <v>2951</v>
      </c>
    </row>
    <row r="95" spans="1:16" ht="19" thickBot="1" x14ac:dyDescent="0.4">
      <c r="A95" s="652" t="s">
        <v>3080</v>
      </c>
      <c r="B95" s="667"/>
      <c r="C95" s="660"/>
      <c r="D95" s="686" t="s">
        <v>2972</v>
      </c>
      <c r="E95" s="697"/>
      <c r="F95" s="686" t="s">
        <v>174</v>
      </c>
      <c r="G95" s="686" t="s">
        <v>174</v>
      </c>
      <c r="H95" s="686" t="s">
        <v>174</v>
      </c>
      <c r="I95" s="686" t="s">
        <v>174</v>
      </c>
      <c r="J95" s="686"/>
      <c r="K95" s="697"/>
      <c r="L95" s="674" t="s">
        <v>3081</v>
      </c>
      <c r="M95" s="686" t="s">
        <v>3082</v>
      </c>
      <c r="N95" s="697">
        <v>2025</v>
      </c>
      <c r="O95" s="670" t="s">
        <v>3079</v>
      </c>
      <c r="P95" s="650" t="s">
        <v>2951</v>
      </c>
    </row>
    <row r="96" spans="1:16" ht="15.5" x14ac:dyDescent="0.35">
      <c r="B96" s="635"/>
      <c r="C96" s="661"/>
      <c r="D96" s="687"/>
      <c r="E96" s="698"/>
      <c r="F96" s="708"/>
      <c r="G96" s="709"/>
      <c r="H96" s="709"/>
      <c r="I96" s="709"/>
      <c r="J96" s="708"/>
      <c r="K96" s="698"/>
      <c r="L96" s="636"/>
      <c r="M96" s="716"/>
      <c r="N96" s="698"/>
      <c r="O96" s="624"/>
    </row>
    <row r="97" spans="2:19" ht="15.5" x14ac:dyDescent="0.35">
      <c r="B97" s="635"/>
      <c r="C97" s="661"/>
      <c r="D97" s="687"/>
      <c r="E97" s="698"/>
      <c r="F97" s="708"/>
      <c r="G97" s="709"/>
      <c r="H97" s="709"/>
      <c r="I97" s="709"/>
      <c r="J97" s="708"/>
      <c r="K97" s="698"/>
      <c r="L97" s="636"/>
      <c r="M97" s="716"/>
      <c r="N97" s="698"/>
      <c r="O97" s="624"/>
    </row>
    <row r="98" spans="2:19" ht="15.5" x14ac:dyDescent="0.35">
      <c r="B98" s="635"/>
      <c r="C98" s="661"/>
      <c r="D98" s="687"/>
      <c r="E98" s="698"/>
      <c r="F98" s="708"/>
      <c r="G98" s="709"/>
      <c r="H98" s="709"/>
      <c r="I98" s="709"/>
      <c r="J98" s="708"/>
      <c r="K98" s="698"/>
      <c r="L98" s="636"/>
      <c r="M98" s="716"/>
      <c r="N98" s="698"/>
      <c r="O98" s="624"/>
    </row>
    <row r="99" spans="2:19" ht="15.5" x14ac:dyDescent="0.35">
      <c r="B99" s="635"/>
      <c r="C99" s="661"/>
      <c r="D99" s="687"/>
      <c r="E99" s="698"/>
      <c r="F99" s="708"/>
      <c r="G99" s="709"/>
      <c r="H99" s="709"/>
      <c r="I99" s="709"/>
      <c r="J99" s="708"/>
      <c r="K99" s="698"/>
      <c r="L99" s="636"/>
      <c r="M99" s="716"/>
      <c r="N99" s="698"/>
      <c r="O99" s="624"/>
    </row>
    <row r="100" spans="2:19" ht="15.5" x14ac:dyDescent="0.35">
      <c r="B100" s="635"/>
      <c r="C100" s="661"/>
      <c r="D100" s="687"/>
      <c r="E100" s="698"/>
      <c r="F100" s="708"/>
      <c r="G100" s="709"/>
      <c r="H100" s="709"/>
      <c r="I100" s="709"/>
      <c r="J100" s="708"/>
      <c r="K100" s="698"/>
      <c r="L100" s="636"/>
      <c r="M100" s="716"/>
      <c r="N100" s="698"/>
      <c r="O100" s="624"/>
    </row>
    <row r="101" spans="2:19" ht="15.5" x14ac:dyDescent="0.35">
      <c r="B101" s="635"/>
      <c r="C101" s="661"/>
      <c r="D101" s="687"/>
      <c r="E101" s="698"/>
      <c r="F101" s="708"/>
      <c r="G101" s="709"/>
      <c r="H101" s="709"/>
      <c r="I101" s="709"/>
      <c r="J101" s="708"/>
      <c r="K101" s="698"/>
      <c r="L101" s="636"/>
      <c r="M101" s="716"/>
      <c r="N101" s="698"/>
      <c r="O101" s="624"/>
    </row>
    <row r="102" spans="2:19" x14ac:dyDescent="0.35">
      <c r="B102" s="637" t="s">
        <v>23</v>
      </c>
      <c r="C102" s="662"/>
      <c r="D102" s="688"/>
      <c r="E102" s="699"/>
      <c r="F102" s="688"/>
      <c r="G102" s="688"/>
      <c r="H102" s="688"/>
      <c r="I102" s="711"/>
      <c r="J102" s="688"/>
      <c r="K102" s="699"/>
      <c r="L102" s="639"/>
      <c r="M102" s="688"/>
      <c r="N102" s="717"/>
      <c r="O102" s="639"/>
    </row>
    <row r="103" spans="2:19" ht="18.5" x14ac:dyDescent="0.35">
      <c r="B103" s="640" t="s">
        <v>3083</v>
      </c>
      <c r="C103" s="663"/>
      <c r="D103" s="689"/>
      <c r="E103" s="700"/>
      <c r="F103" s="689"/>
      <c r="G103" s="689"/>
      <c r="H103" s="688"/>
      <c r="I103" s="688"/>
      <c r="J103" s="688"/>
      <c r="K103" s="699"/>
      <c r="P103" s="639"/>
      <c r="Q103" s="638"/>
      <c r="S103" s="623"/>
    </row>
    <row r="104" spans="2:19" ht="15.5" x14ac:dyDescent="0.35">
      <c r="B104" s="641" t="s">
        <v>3084</v>
      </c>
      <c r="C104" s="663"/>
      <c r="D104" s="689"/>
      <c r="E104" s="700"/>
      <c r="F104" s="689"/>
      <c r="G104" s="689"/>
      <c r="H104" s="688"/>
      <c r="I104" s="688"/>
      <c r="J104" s="688"/>
      <c r="K104" s="699"/>
      <c r="P104" s="639"/>
      <c r="Q104" s="638"/>
      <c r="S104" s="623"/>
    </row>
    <row r="105" spans="2:19" ht="15.5" x14ac:dyDescent="0.35">
      <c r="B105" s="641" t="s">
        <v>3085</v>
      </c>
      <c r="C105" s="663"/>
      <c r="D105" s="689"/>
      <c r="E105" s="700"/>
      <c r="F105" s="689"/>
      <c r="G105" s="689"/>
      <c r="H105" s="688"/>
      <c r="I105" s="688"/>
      <c r="J105" s="688"/>
      <c r="K105" s="699"/>
    </row>
    <row r="106" spans="2:19" ht="15.5" x14ac:dyDescent="0.35">
      <c r="B106" s="641" t="s">
        <v>3086</v>
      </c>
      <c r="C106" s="663"/>
      <c r="D106" s="689"/>
      <c r="E106" s="700"/>
      <c r="F106" s="689"/>
      <c r="G106" s="689"/>
      <c r="H106" s="688"/>
      <c r="I106" s="688"/>
      <c r="J106" s="688"/>
      <c r="K106" s="699"/>
    </row>
    <row r="107" spans="2:19" ht="15.5" x14ac:dyDescent="0.35">
      <c r="B107" s="641" t="s">
        <v>3087</v>
      </c>
      <c r="C107" s="663"/>
      <c r="D107" s="689"/>
      <c r="E107" s="700"/>
      <c r="F107" s="689"/>
      <c r="G107" s="689"/>
      <c r="H107" s="688"/>
      <c r="I107" s="688"/>
      <c r="J107" s="688"/>
      <c r="K107" s="699"/>
      <c r="O107" s="621" t="s">
        <v>3088</v>
      </c>
    </row>
    <row r="108" spans="2:19" ht="15.5" x14ac:dyDescent="0.35">
      <c r="B108" s="641" t="s">
        <v>3089</v>
      </c>
      <c r="C108" s="663"/>
      <c r="D108" s="689"/>
      <c r="E108" s="700"/>
      <c r="F108" s="689"/>
      <c r="G108" s="689"/>
      <c r="H108" s="688"/>
      <c r="I108" s="688"/>
      <c r="J108" s="688"/>
      <c r="K108" s="699"/>
      <c r="O108" s="624"/>
    </row>
    <row r="109" spans="2:19" ht="15.5" x14ac:dyDescent="0.35">
      <c r="B109" s="642" t="s">
        <v>3090</v>
      </c>
      <c r="C109" s="663"/>
      <c r="D109" s="689"/>
      <c r="E109" s="700"/>
      <c r="F109" s="689"/>
      <c r="G109" s="689"/>
      <c r="H109" s="688"/>
      <c r="I109" s="688"/>
      <c r="J109" s="688"/>
      <c r="K109" s="699"/>
      <c r="O109" s="624"/>
    </row>
    <row r="110" spans="2:19" ht="15.5" x14ac:dyDescent="0.35">
      <c r="B110" s="641" t="s">
        <v>3091</v>
      </c>
      <c r="C110" s="663"/>
      <c r="D110" s="689"/>
      <c r="E110" s="700"/>
      <c r="F110" s="689"/>
      <c r="G110" s="689"/>
      <c r="H110" s="688"/>
      <c r="I110" s="688"/>
      <c r="J110" s="688"/>
      <c r="K110" s="699"/>
      <c r="O110" s="624"/>
    </row>
    <row r="111" spans="2:19" ht="15.5" x14ac:dyDescent="0.35">
      <c r="B111" s="642" t="s">
        <v>3092</v>
      </c>
      <c r="C111" s="663"/>
      <c r="D111" s="689"/>
      <c r="E111" s="700"/>
      <c r="F111" s="689"/>
      <c r="G111" s="689"/>
      <c r="H111" s="688"/>
      <c r="I111" s="688"/>
      <c r="J111" s="688"/>
      <c r="K111" s="699"/>
      <c r="O111" s="624"/>
    </row>
    <row r="112" spans="2:19" ht="15.5" x14ac:dyDescent="0.35">
      <c r="B112" s="641" t="s">
        <v>3093</v>
      </c>
      <c r="C112" s="663"/>
      <c r="D112" s="689"/>
      <c r="E112" s="700"/>
      <c r="F112" s="689"/>
      <c r="G112" s="689"/>
      <c r="H112" s="688"/>
      <c r="I112" s="688"/>
      <c r="J112" s="688"/>
      <c r="K112" s="699"/>
      <c r="O112" s="624"/>
    </row>
    <row r="113" spans="2:15" ht="23.5" x14ac:dyDescent="0.45">
      <c r="B113" s="643" t="s">
        <v>3094</v>
      </c>
      <c r="C113" s="663"/>
      <c r="D113" s="689"/>
      <c r="E113" s="700"/>
      <c r="F113" s="689"/>
      <c r="G113" s="689"/>
      <c r="H113" s="688"/>
      <c r="I113" s="688"/>
      <c r="J113" s="688"/>
      <c r="K113" s="699"/>
      <c r="O113" s="624"/>
    </row>
    <row r="114" spans="2:15" ht="18.5" x14ac:dyDescent="0.35">
      <c r="B114" s="640" t="s">
        <v>3095</v>
      </c>
      <c r="C114" s="664"/>
      <c r="D114" s="690"/>
      <c r="E114" s="701"/>
      <c r="F114" s="690"/>
      <c r="G114" s="690"/>
      <c r="O114" s="624"/>
    </row>
    <row r="115" spans="2:15" ht="18.5" x14ac:dyDescent="0.35">
      <c r="B115" s="640" t="s">
        <v>3096</v>
      </c>
      <c r="C115" s="664"/>
      <c r="D115" s="690"/>
      <c r="E115" s="701"/>
      <c r="F115" s="690"/>
      <c r="G115" s="690"/>
      <c r="O115" s="624"/>
    </row>
    <row r="116" spans="2:15" ht="18.5" x14ac:dyDescent="0.35">
      <c r="B116" s="640" t="s">
        <v>3097</v>
      </c>
      <c r="C116" s="664"/>
      <c r="D116" s="690"/>
      <c r="E116" s="701"/>
      <c r="F116" s="690"/>
      <c r="G116" s="690"/>
      <c r="O116" s="624"/>
    </row>
    <row r="117" spans="2:15" ht="18.5" x14ac:dyDescent="0.35">
      <c r="B117" s="640" t="s">
        <v>3098</v>
      </c>
      <c r="C117" s="664"/>
      <c r="D117" s="690"/>
      <c r="E117" s="701"/>
      <c r="F117" s="690"/>
      <c r="G117" s="690"/>
      <c r="O117" s="624"/>
    </row>
    <row r="118" spans="2:15" ht="15.5" x14ac:dyDescent="0.35">
      <c r="B118" s="641" t="s">
        <v>3099</v>
      </c>
      <c r="C118" s="664"/>
      <c r="D118" s="690"/>
      <c r="E118" s="701"/>
      <c r="F118" s="690"/>
      <c r="G118" s="690"/>
      <c r="O118" s="624"/>
    </row>
    <row r="119" spans="2:15" ht="18.5" x14ac:dyDescent="0.35">
      <c r="B119" s="640" t="s">
        <v>3100</v>
      </c>
      <c r="C119" s="664"/>
      <c r="D119" s="690"/>
      <c r="E119" s="701"/>
      <c r="F119" s="690"/>
      <c r="G119" s="690"/>
      <c r="O119" s="624"/>
    </row>
    <row r="120" spans="2:15" ht="18.5" x14ac:dyDescent="0.35">
      <c r="B120" s="640" t="s">
        <v>3101</v>
      </c>
      <c r="C120" s="664"/>
      <c r="D120" s="690"/>
      <c r="E120" s="701"/>
      <c r="F120" s="690"/>
      <c r="G120" s="690"/>
      <c r="O120" s="624"/>
    </row>
    <row r="121" spans="2:15" ht="18.5" x14ac:dyDescent="0.35">
      <c r="B121" s="640" t="s">
        <v>3102</v>
      </c>
      <c r="C121" s="664"/>
      <c r="D121" s="690"/>
      <c r="E121" s="701"/>
      <c r="F121" s="690"/>
      <c r="G121" s="690"/>
      <c r="O121" s="624"/>
    </row>
    <row r="122" spans="2:15" ht="18.5" x14ac:dyDescent="0.35">
      <c r="B122" s="640" t="s">
        <v>3103</v>
      </c>
      <c r="C122" s="663"/>
      <c r="D122" s="689"/>
      <c r="E122" s="700"/>
      <c r="F122" s="689"/>
      <c r="G122" s="689"/>
      <c r="H122" s="688"/>
      <c r="I122" s="688"/>
      <c r="O122" s="624"/>
    </row>
    <row r="123" spans="2:15" ht="15.5" x14ac:dyDescent="0.35">
      <c r="B123" s="642" t="s">
        <v>3104</v>
      </c>
      <c r="C123" s="663"/>
      <c r="D123" s="689"/>
      <c r="E123" s="700"/>
      <c r="F123" s="689"/>
      <c r="G123" s="689"/>
      <c r="H123" s="688"/>
      <c r="I123" s="688"/>
      <c r="O123" s="624"/>
    </row>
    <row r="124" spans="2:15" ht="15.5" x14ac:dyDescent="0.35">
      <c r="B124" s="642" t="s">
        <v>3105</v>
      </c>
      <c r="C124" s="663"/>
      <c r="D124" s="690"/>
      <c r="E124" s="701"/>
      <c r="F124" s="690"/>
      <c r="G124" s="690"/>
      <c r="O124" s="624"/>
    </row>
    <row r="125" spans="2:15" ht="15.5" x14ac:dyDescent="0.35">
      <c r="B125" s="644" t="s">
        <v>3106</v>
      </c>
      <c r="C125" s="663"/>
      <c r="D125" s="690"/>
      <c r="E125" s="701"/>
      <c r="F125" s="690"/>
      <c r="G125" s="690"/>
      <c r="O125" s="624"/>
    </row>
    <row r="126" spans="2:15" ht="15.5" x14ac:dyDescent="0.35">
      <c r="B126" s="642" t="s">
        <v>3107</v>
      </c>
      <c r="C126" s="663"/>
      <c r="D126" s="690"/>
      <c r="E126" s="701"/>
      <c r="F126" s="690"/>
      <c r="G126" s="690"/>
      <c r="O126" s="624"/>
    </row>
    <row r="127" spans="2:15" ht="18.5" x14ac:dyDescent="0.35">
      <c r="B127" s="640" t="s">
        <v>3108</v>
      </c>
      <c r="C127" s="663"/>
      <c r="D127" s="689"/>
      <c r="E127" s="700"/>
      <c r="F127" s="689"/>
      <c r="G127" s="689"/>
      <c r="H127" s="688"/>
      <c r="I127" s="688"/>
      <c r="J127" s="688"/>
      <c r="K127" s="699"/>
      <c r="O127" s="624"/>
    </row>
    <row r="128" spans="2:15" ht="15.5" x14ac:dyDescent="0.35">
      <c r="B128" s="642" t="s">
        <v>3109</v>
      </c>
      <c r="C128" s="663"/>
      <c r="D128" s="690"/>
      <c r="E128" s="701"/>
      <c r="F128" s="690"/>
      <c r="G128" s="690"/>
      <c r="O128" s="624"/>
    </row>
    <row r="129" spans="2:15" ht="15.5" x14ac:dyDescent="0.35">
      <c r="B129" s="645" t="s">
        <v>3110</v>
      </c>
      <c r="C129" s="663"/>
      <c r="D129" s="690"/>
      <c r="E129" s="701"/>
      <c r="F129" s="690"/>
      <c r="G129" s="690"/>
      <c r="O129" s="624"/>
    </row>
    <row r="130" spans="2:15" x14ac:dyDescent="0.35">
      <c r="C130" s="662"/>
      <c r="O130" s="624"/>
    </row>
    <row r="131" spans="2:15" x14ac:dyDescent="0.35">
      <c r="B131" s="646"/>
      <c r="C131" s="662"/>
      <c r="D131" s="691"/>
      <c r="E131" s="702"/>
      <c r="F131" s="691"/>
      <c r="G131" s="691"/>
      <c r="H131" s="691"/>
      <c r="I131" s="691"/>
      <c r="J131" s="691"/>
      <c r="K131" s="702"/>
      <c r="L131" s="647"/>
      <c r="M131" s="691"/>
      <c r="N131" s="702"/>
      <c r="O131" s="647"/>
    </row>
    <row r="132" spans="2:15" x14ac:dyDescent="0.35">
      <c r="B132" s="646" t="s">
        <v>3111</v>
      </c>
      <c r="C132" s="665">
        <f>7.4387/7458800</f>
        <v>9.9730519654636142E-7</v>
      </c>
    </row>
    <row r="133" spans="2:15" s="647" customFormat="1" x14ac:dyDescent="0.35">
      <c r="B133" s="646" t="s">
        <v>3111</v>
      </c>
      <c r="C133" s="666">
        <f>7.4387/7.4588</f>
        <v>0.99730519654636129</v>
      </c>
      <c r="D133" s="675"/>
      <c r="E133" s="366"/>
      <c r="F133" s="675"/>
      <c r="G133" s="675"/>
      <c r="H133" s="675"/>
      <c r="I133" s="675"/>
      <c r="J133" s="675"/>
      <c r="K133" s="366"/>
      <c r="L133" s="621"/>
      <c r="M133" s="675"/>
      <c r="N133" s="366"/>
      <c r="O133" s="621"/>
    </row>
    <row r="134" spans="2:15" x14ac:dyDescent="0.35">
      <c r="D134" s="688"/>
      <c r="E134" s="699"/>
      <c r="F134" s="688"/>
      <c r="G134" s="688"/>
      <c r="H134" s="688"/>
      <c r="I134" s="688"/>
      <c r="J134" s="688"/>
      <c r="K134" s="699"/>
    </row>
    <row r="135" spans="2:15" x14ac:dyDescent="0.35">
      <c r="B135" s="646"/>
      <c r="C135" s="662"/>
      <c r="D135" s="688"/>
      <c r="E135" s="699"/>
      <c r="F135" s="688"/>
      <c r="G135" s="688"/>
      <c r="H135" s="688"/>
      <c r="I135" s="688"/>
      <c r="J135" s="688"/>
      <c r="K135" s="699"/>
    </row>
    <row r="136" spans="2:15" ht="15.5" x14ac:dyDescent="0.35">
      <c r="B136" s="648"/>
    </row>
    <row r="137" spans="2:15" ht="20" x14ac:dyDescent="0.35">
      <c r="B137" s="649"/>
      <c r="C137" s="662"/>
      <c r="D137" s="688"/>
      <c r="E137" s="699"/>
      <c r="F137" s="688"/>
      <c r="G137" s="688"/>
      <c r="H137" s="688"/>
      <c r="I137" s="688"/>
      <c r="J137" s="688"/>
      <c r="K137" s="699"/>
    </row>
  </sheetData>
  <autoFilter ref="O3:P44" xr:uid="{4BC4266F-847C-443A-A01B-735525105467}"/>
  <mergeCells count="11">
    <mergeCell ref="D6:E6"/>
    <mergeCell ref="M6:N6"/>
    <mergeCell ref="A3:A4"/>
    <mergeCell ref="B3:B5"/>
    <mergeCell ref="C3:C5"/>
    <mergeCell ref="D3:E3"/>
    <mergeCell ref="F3:L3"/>
    <mergeCell ref="M3:N3"/>
    <mergeCell ref="F4:F5"/>
    <mergeCell ref="H4:H5"/>
    <mergeCell ref="J4:J5"/>
  </mergeCells>
  <pageMargins left="0.7" right="0.7" top="0.75" bottom="0.75"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63894-4130-4422-8A51-FFEC5253DBFC}">
  <sheetPr>
    <pageSetUpPr fitToPage="1"/>
  </sheetPr>
  <dimension ref="B3:P182"/>
  <sheetViews>
    <sheetView zoomScale="80" zoomScaleNormal="80" workbookViewId="0"/>
  </sheetViews>
  <sheetFormatPr defaultRowHeight="14.5" x14ac:dyDescent="0.35"/>
  <cols>
    <col min="2" max="2" width="40.453125" style="323" customWidth="1"/>
    <col min="3" max="3" width="17.453125" customWidth="1"/>
    <col min="4" max="4" width="11.54296875" customWidth="1"/>
    <col min="5" max="5" width="17" customWidth="1"/>
    <col min="6" max="6" width="4.7265625" customWidth="1"/>
    <col min="7" max="7" width="4.453125" customWidth="1"/>
    <col min="8" max="8" width="5.26953125" customWidth="1"/>
    <col min="9" max="9" width="4.7265625" customWidth="1"/>
    <col min="10" max="10" width="4.54296875" customWidth="1"/>
    <col min="11" max="11" width="5.26953125" customWidth="1"/>
    <col min="12" max="12" width="47.1796875" customWidth="1"/>
    <col min="13" max="13" width="16.453125" customWidth="1"/>
    <col min="14" max="14" width="17.7265625" customWidth="1"/>
    <col min="15" max="15" width="16.54296875" customWidth="1"/>
    <col min="16" max="16" width="10.7265625" customWidth="1"/>
  </cols>
  <sheetData>
    <row r="3" spans="2:16" ht="15.5" x14ac:dyDescent="0.35">
      <c r="C3" s="30" t="s">
        <v>2071</v>
      </c>
    </row>
    <row r="4" spans="2:16" ht="15" thickBot="1" x14ac:dyDescent="0.4"/>
    <row r="5" spans="2:16" ht="36.75" customHeight="1" thickBot="1" x14ac:dyDescent="0.4">
      <c r="C5" s="782" t="s">
        <v>2072</v>
      </c>
      <c r="D5" s="782" t="s">
        <v>2073</v>
      </c>
      <c r="E5" s="782" t="s">
        <v>2074</v>
      </c>
      <c r="F5" s="773" t="s">
        <v>2075</v>
      </c>
      <c r="G5" s="774"/>
      <c r="H5" s="774"/>
      <c r="I5" s="774"/>
      <c r="J5" s="774"/>
      <c r="K5" s="775"/>
      <c r="L5" s="782" t="s">
        <v>2076</v>
      </c>
      <c r="M5" s="782" t="s">
        <v>2077</v>
      </c>
      <c r="N5" s="782" t="s">
        <v>2078</v>
      </c>
      <c r="O5" s="782" t="s">
        <v>2079</v>
      </c>
      <c r="P5" s="782" t="s">
        <v>355</v>
      </c>
    </row>
    <row r="6" spans="2:16" ht="34.5" customHeight="1" thickBot="1" x14ac:dyDescent="0.4">
      <c r="C6" s="784"/>
      <c r="D6" s="784"/>
      <c r="E6" s="784"/>
      <c r="F6" s="324" t="s">
        <v>937</v>
      </c>
      <c r="G6" s="325" t="s">
        <v>938</v>
      </c>
      <c r="H6" s="325" t="s">
        <v>939</v>
      </c>
      <c r="I6" s="325" t="s">
        <v>2080</v>
      </c>
      <c r="J6" s="325" t="s">
        <v>2081</v>
      </c>
      <c r="K6" s="325" t="s">
        <v>2082</v>
      </c>
      <c r="L6" s="784"/>
      <c r="M6" s="784"/>
      <c r="N6" s="784"/>
      <c r="O6" s="784"/>
      <c r="P6" s="784"/>
    </row>
    <row r="7" spans="2:16" ht="18" thickBot="1" x14ac:dyDescent="0.4">
      <c r="B7" s="326" t="s">
        <v>2083</v>
      </c>
      <c r="C7" s="327" t="s">
        <v>14</v>
      </c>
      <c r="D7" s="328" t="s">
        <v>14</v>
      </c>
      <c r="E7" s="329" t="s">
        <v>14</v>
      </c>
      <c r="F7" s="1029" t="s">
        <v>884</v>
      </c>
      <c r="G7" s="1030"/>
      <c r="H7" s="1030"/>
      <c r="I7" s="1030"/>
      <c r="J7" s="1030"/>
      <c r="K7" s="1031"/>
      <c r="L7" s="328" t="s">
        <v>2084</v>
      </c>
      <c r="M7" s="217" t="s">
        <v>884</v>
      </c>
      <c r="N7" s="217" t="s">
        <v>94</v>
      </c>
      <c r="O7" s="217" t="s">
        <v>884</v>
      </c>
      <c r="P7" s="217" t="s">
        <v>94</v>
      </c>
    </row>
    <row r="8" spans="2:16" ht="23.25" customHeight="1" thickBot="1" x14ac:dyDescent="0.4">
      <c r="B8" s="345" t="s">
        <v>1093</v>
      </c>
      <c r="C8" s="330">
        <v>1</v>
      </c>
      <c r="D8" s="331" t="s">
        <v>290</v>
      </c>
      <c r="E8" s="331" t="s">
        <v>290</v>
      </c>
      <c r="F8" s="331" t="s">
        <v>290</v>
      </c>
      <c r="G8" s="331" t="s">
        <v>290</v>
      </c>
      <c r="H8" s="331" t="s">
        <v>290</v>
      </c>
      <c r="I8" s="331" t="s">
        <v>290</v>
      </c>
      <c r="J8" s="331" t="s">
        <v>290</v>
      </c>
      <c r="K8" s="331" t="s">
        <v>290</v>
      </c>
      <c r="L8" s="331" t="s">
        <v>290</v>
      </c>
      <c r="M8" s="331" t="s">
        <v>290</v>
      </c>
      <c r="N8" s="331"/>
      <c r="O8" s="331" t="s">
        <v>290</v>
      </c>
      <c r="P8" s="331"/>
    </row>
    <row r="9" spans="2:16" ht="23.25" customHeight="1" thickBot="1" x14ac:dyDescent="0.4">
      <c r="B9" s="345" t="s">
        <v>1111</v>
      </c>
      <c r="C9" s="330">
        <v>2</v>
      </c>
      <c r="D9" s="331" t="s">
        <v>290</v>
      </c>
      <c r="E9" s="331" t="s">
        <v>290</v>
      </c>
      <c r="F9" s="331" t="s">
        <v>290</v>
      </c>
      <c r="G9" s="331" t="s">
        <v>290</v>
      </c>
      <c r="H9" s="331" t="s">
        <v>290</v>
      </c>
      <c r="I9" s="331" t="s">
        <v>290</v>
      </c>
      <c r="J9" s="331" t="s">
        <v>290</v>
      </c>
      <c r="K9" s="331" t="s">
        <v>290</v>
      </c>
      <c r="L9" s="331" t="s">
        <v>290</v>
      </c>
      <c r="M9" s="331" t="s">
        <v>290</v>
      </c>
      <c r="N9" s="331"/>
      <c r="O9" s="331" t="s">
        <v>290</v>
      </c>
      <c r="P9" s="331"/>
    </row>
    <row r="10" spans="2:16" ht="23.25" customHeight="1" thickBot="1" x14ac:dyDescent="0.4">
      <c r="B10" s="345" t="s">
        <v>1117</v>
      </c>
      <c r="C10" s="330">
        <v>3</v>
      </c>
      <c r="D10" s="331" t="s">
        <v>290</v>
      </c>
      <c r="E10" s="331" t="s">
        <v>290</v>
      </c>
      <c r="F10" s="331" t="s">
        <v>290</v>
      </c>
      <c r="G10" s="331" t="s">
        <v>290</v>
      </c>
      <c r="H10" s="331" t="s">
        <v>290</v>
      </c>
      <c r="I10" s="331" t="s">
        <v>290</v>
      </c>
      <c r="J10" s="331" t="s">
        <v>290</v>
      </c>
      <c r="K10" s="331" t="s">
        <v>290</v>
      </c>
      <c r="L10" s="331" t="s">
        <v>290</v>
      </c>
      <c r="M10" s="331" t="s">
        <v>290</v>
      </c>
      <c r="N10" s="331"/>
      <c r="O10" s="331" t="s">
        <v>290</v>
      </c>
      <c r="P10" s="331"/>
    </row>
    <row r="11" spans="2:16" ht="38.25" customHeight="1" thickBot="1" x14ac:dyDescent="0.4">
      <c r="B11" s="346" t="s">
        <v>1123</v>
      </c>
      <c r="C11" s="330">
        <v>4</v>
      </c>
      <c r="D11" s="331" t="s">
        <v>290</v>
      </c>
      <c r="E11" s="331" t="s">
        <v>290</v>
      </c>
      <c r="F11" s="331" t="s">
        <v>290</v>
      </c>
      <c r="G11" s="331" t="s">
        <v>290</v>
      </c>
      <c r="H11" s="331" t="s">
        <v>290</v>
      </c>
      <c r="I11" s="331" t="s">
        <v>290</v>
      </c>
      <c r="J11" s="331" t="s">
        <v>290</v>
      </c>
      <c r="K11" s="331" t="s">
        <v>290</v>
      </c>
      <c r="L11" s="331" t="s">
        <v>290</v>
      </c>
      <c r="M11" s="331" t="s">
        <v>290</v>
      </c>
      <c r="N11" s="331"/>
      <c r="O11" s="331" t="s">
        <v>290</v>
      </c>
      <c r="P11" s="331"/>
    </row>
    <row r="12" spans="2:16" ht="21.5" thickBot="1" x14ac:dyDescent="0.4">
      <c r="B12" s="344" t="s">
        <v>1134</v>
      </c>
      <c r="C12" s="330">
        <v>5</v>
      </c>
      <c r="D12" s="331" t="s">
        <v>290</v>
      </c>
      <c r="E12" s="332" t="s">
        <v>2085</v>
      </c>
      <c r="F12" s="332" t="s">
        <v>973</v>
      </c>
      <c r="G12" s="332" t="s">
        <v>973</v>
      </c>
      <c r="H12" s="332" t="s">
        <v>973</v>
      </c>
      <c r="I12" s="332" t="s">
        <v>973</v>
      </c>
      <c r="J12" s="332" t="s">
        <v>973</v>
      </c>
      <c r="K12" s="332" t="s">
        <v>973</v>
      </c>
      <c r="L12" s="333" t="s">
        <v>2086</v>
      </c>
      <c r="M12" s="331" t="s">
        <v>290</v>
      </c>
      <c r="N12" s="334"/>
      <c r="O12" s="331" t="s">
        <v>290</v>
      </c>
      <c r="P12" s="334"/>
    </row>
    <row r="13" spans="2:16" ht="21.5" thickBot="1" x14ac:dyDescent="0.4">
      <c r="B13" s="345" t="s">
        <v>1145</v>
      </c>
      <c r="C13" s="330">
        <v>6</v>
      </c>
      <c r="D13" s="331" t="s">
        <v>290</v>
      </c>
      <c r="E13" s="332" t="s">
        <v>2085</v>
      </c>
      <c r="F13" s="332" t="s">
        <v>973</v>
      </c>
      <c r="G13" s="332" t="s">
        <v>973</v>
      </c>
      <c r="H13" s="332" t="s">
        <v>973</v>
      </c>
      <c r="I13" s="332" t="s">
        <v>973</v>
      </c>
      <c r="J13" s="332" t="s">
        <v>973</v>
      </c>
      <c r="K13" s="332" t="s">
        <v>973</v>
      </c>
      <c r="L13" s="333" t="s">
        <v>2087</v>
      </c>
      <c r="M13" s="331" t="s">
        <v>290</v>
      </c>
      <c r="N13" s="334"/>
      <c r="O13" s="331" t="s">
        <v>290</v>
      </c>
      <c r="P13" s="334"/>
    </row>
    <row r="14" spans="2:16" ht="21.5" thickBot="1" x14ac:dyDescent="0.4">
      <c r="B14" s="345" t="s">
        <v>1150</v>
      </c>
      <c r="C14" s="330">
        <v>7</v>
      </c>
      <c r="D14" s="331" t="s">
        <v>290</v>
      </c>
      <c r="E14" s="332" t="s">
        <v>2085</v>
      </c>
      <c r="F14" s="332" t="s">
        <v>973</v>
      </c>
      <c r="G14" s="332" t="s">
        <v>973</v>
      </c>
      <c r="H14" s="332" t="s">
        <v>973</v>
      </c>
      <c r="I14" s="332" t="s">
        <v>973</v>
      </c>
      <c r="J14" s="332" t="s">
        <v>973</v>
      </c>
      <c r="K14" s="332" t="s">
        <v>973</v>
      </c>
      <c r="L14" s="333" t="s">
        <v>2087</v>
      </c>
      <c r="M14" s="331" t="s">
        <v>290</v>
      </c>
      <c r="N14" s="334"/>
      <c r="O14" s="331" t="s">
        <v>290</v>
      </c>
      <c r="P14" s="334"/>
    </row>
    <row r="15" spans="2:16" ht="32" thickBot="1" x14ac:dyDescent="0.4">
      <c r="B15" s="345" t="s">
        <v>1154</v>
      </c>
      <c r="C15" s="330">
        <v>8</v>
      </c>
      <c r="D15" s="331" t="s">
        <v>290</v>
      </c>
      <c r="E15" s="332" t="s">
        <v>2085</v>
      </c>
      <c r="F15" s="332" t="s">
        <v>973</v>
      </c>
      <c r="G15" s="332" t="s">
        <v>973</v>
      </c>
      <c r="H15" s="332" t="s">
        <v>973</v>
      </c>
      <c r="I15" s="332" t="s">
        <v>973</v>
      </c>
      <c r="J15" s="332" t="s">
        <v>973</v>
      </c>
      <c r="K15" s="332" t="s">
        <v>973</v>
      </c>
      <c r="L15" s="333" t="s">
        <v>2088</v>
      </c>
      <c r="M15" s="331" t="s">
        <v>290</v>
      </c>
      <c r="N15" s="334"/>
      <c r="O15" s="331" t="s">
        <v>290</v>
      </c>
      <c r="P15" s="334"/>
    </row>
    <row r="16" spans="2:16" ht="21.5" thickBot="1" x14ac:dyDescent="0.4">
      <c r="B16" s="345" t="s">
        <v>1158</v>
      </c>
      <c r="C16" s="330">
        <v>9</v>
      </c>
      <c r="D16" s="331" t="s">
        <v>290</v>
      </c>
      <c r="E16" s="332" t="s">
        <v>2085</v>
      </c>
      <c r="F16" s="332" t="s">
        <v>973</v>
      </c>
      <c r="G16" s="332" t="s">
        <v>973</v>
      </c>
      <c r="H16" s="332" t="s">
        <v>973</v>
      </c>
      <c r="I16" s="332" t="s">
        <v>973</v>
      </c>
      <c r="J16" s="332" t="s">
        <v>973</v>
      </c>
      <c r="K16" s="332" t="s">
        <v>973</v>
      </c>
      <c r="L16" s="333" t="s">
        <v>2089</v>
      </c>
      <c r="M16" s="331" t="s">
        <v>290</v>
      </c>
      <c r="N16" s="334"/>
      <c r="O16" s="331" t="s">
        <v>290</v>
      </c>
      <c r="P16" s="334"/>
    </row>
    <row r="17" spans="2:16" ht="21.5" thickBot="1" x14ac:dyDescent="0.4">
      <c r="B17" s="345" t="s">
        <v>1162</v>
      </c>
      <c r="C17" s="330">
        <v>10</v>
      </c>
      <c r="D17" s="331" t="s">
        <v>290</v>
      </c>
      <c r="E17" s="332" t="s">
        <v>2085</v>
      </c>
      <c r="F17" s="332" t="s">
        <v>973</v>
      </c>
      <c r="G17" s="332" t="s">
        <v>973</v>
      </c>
      <c r="H17" s="332" t="s">
        <v>973</v>
      </c>
      <c r="I17" s="332" t="s">
        <v>973</v>
      </c>
      <c r="J17" s="332" t="s">
        <v>973</v>
      </c>
      <c r="K17" s="332" t="s">
        <v>973</v>
      </c>
      <c r="L17" s="333" t="s">
        <v>2087</v>
      </c>
      <c r="M17" s="331" t="s">
        <v>290</v>
      </c>
      <c r="N17" s="334"/>
      <c r="O17" s="331" t="s">
        <v>290</v>
      </c>
      <c r="P17" s="334"/>
    </row>
    <row r="18" spans="2:16" ht="32" thickBot="1" x14ac:dyDescent="0.4">
      <c r="B18" s="345" t="s">
        <v>1169</v>
      </c>
      <c r="C18" s="330">
        <v>11</v>
      </c>
      <c r="D18" s="331" t="s">
        <v>290</v>
      </c>
      <c r="E18" s="332" t="s">
        <v>2085</v>
      </c>
      <c r="F18" s="332" t="s">
        <v>973</v>
      </c>
      <c r="G18" s="332" t="s">
        <v>973</v>
      </c>
      <c r="H18" s="332" t="s">
        <v>973</v>
      </c>
      <c r="I18" s="332" t="s">
        <v>973</v>
      </c>
      <c r="J18" s="332" t="s">
        <v>973</v>
      </c>
      <c r="K18" s="332" t="s">
        <v>973</v>
      </c>
      <c r="L18" s="333" t="s">
        <v>2090</v>
      </c>
      <c r="M18" s="331" t="s">
        <v>290</v>
      </c>
      <c r="N18" s="334"/>
      <c r="O18" s="331" t="s">
        <v>290</v>
      </c>
      <c r="P18" s="334"/>
    </row>
    <row r="19" spans="2:16" ht="32" thickBot="1" x14ac:dyDescent="0.4">
      <c r="B19" s="345" t="s">
        <v>1173</v>
      </c>
      <c r="C19" s="330">
        <v>12</v>
      </c>
      <c r="D19" s="331" t="s">
        <v>290</v>
      </c>
      <c r="E19" s="332" t="s">
        <v>2091</v>
      </c>
      <c r="F19" s="332" t="s">
        <v>973</v>
      </c>
      <c r="G19" s="332" t="s">
        <v>973</v>
      </c>
      <c r="H19" s="332" t="s">
        <v>973</v>
      </c>
      <c r="I19" s="332" t="s">
        <v>973</v>
      </c>
      <c r="J19" s="332" t="s">
        <v>973</v>
      </c>
      <c r="K19" s="332" t="s">
        <v>973</v>
      </c>
      <c r="L19" s="333" t="s">
        <v>2092</v>
      </c>
      <c r="M19" s="331" t="s">
        <v>290</v>
      </c>
      <c r="N19" s="334"/>
      <c r="O19" s="331" t="s">
        <v>290</v>
      </c>
      <c r="P19" s="334"/>
    </row>
    <row r="20" spans="2:16" ht="21.5" thickBot="1" x14ac:dyDescent="0.4">
      <c r="B20" s="345" t="s">
        <v>1180</v>
      </c>
      <c r="C20" s="330">
        <v>13</v>
      </c>
      <c r="D20" s="331" t="s">
        <v>290</v>
      </c>
      <c r="E20" s="332" t="s">
        <v>290</v>
      </c>
      <c r="F20" s="332" t="s">
        <v>290</v>
      </c>
      <c r="G20" s="332" t="s">
        <v>290</v>
      </c>
      <c r="H20" s="332" t="s">
        <v>290</v>
      </c>
      <c r="I20" s="332" t="s">
        <v>290</v>
      </c>
      <c r="J20" s="332" t="s">
        <v>290</v>
      </c>
      <c r="K20" s="332" t="s">
        <v>290</v>
      </c>
      <c r="L20" s="333" t="s">
        <v>290</v>
      </c>
      <c r="M20" s="331" t="s">
        <v>290</v>
      </c>
      <c r="N20" s="334"/>
      <c r="O20" s="331" t="s">
        <v>290</v>
      </c>
      <c r="P20" s="334"/>
    </row>
    <row r="21" spans="2:16" ht="49.5" customHeight="1" thickBot="1" x14ac:dyDescent="0.4">
      <c r="B21" s="345" t="s">
        <v>1187</v>
      </c>
      <c r="C21" s="330">
        <v>14</v>
      </c>
      <c r="D21" s="331" t="s">
        <v>290</v>
      </c>
      <c r="E21" s="332" t="s">
        <v>2085</v>
      </c>
      <c r="F21" s="332" t="s">
        <v>973</v>
      </c>
      <c r="G21" s="332" t="s">
        <v>973</v>
      </c>
      <c r="H21" s="332" t="s">
        <v>973</v>
      </c>
      <c r="I21" s="332" t="s">
        <v>973</v>
      </c>
      <c r="J21" s="332" t="s">
        <v>973</v>
      </c>
      <c r="K21" s="332" t="s">
        <v>973</v>
      </c>
      <c r="L21" s="333" t="s">
        <v>2093</v>
      </c>
      <c r="M21" s="331" t="s">
        <v>290</v>
      </c>
      <c r="N21" s="334"/>
      <c r="O21" s="331" t="s">
        <v>290</v>
      </c>
      <c r="P21" s="334"/>
    </row>
    <row r="22" spans="2:16" ht="32" thickBot="1" x14ac:dyDescent="0.4">
      <c r="B22" s="347" t="s">
        <v>1193</v>
      </c>
      <c r="C22" s="330">
        <v>15</v>
      </c>
      <c r="D22" s="331" t="s">
        <v>290</v>
      </c>
      <c r="E22" s="332" t="s">
        <v>2091</v>
      </c>
      <c r="F22" s="332" t="s">
        <v>973</v>
      </c>
      <c r="G22" s="332" t="s">
        <v>973</v>
      </c>
      <c r="H22" s="332" t="s">
        <v>973</v>
      </c>
      <c r="I22" s="332" t="s">
        <v>973</v>
      </c>
      <c r="J22" s="332" t="s">
        <v>973</v>
      </c>
      <c r="K22" s="332" t="s">
        <v>973</v>
      </c>
      <c r="L22" s="333" t="s">
        <v>2094</v>
      </c>
      <c r="M22" s="331" t="s">
        <v>290</v>
      </c>
      <c r="N22" s="334"/>
      <c r="O22" s="331" t="s">
        <v>290</v>
      </c>
      <c r="P22" s="334"/>
    </row>
    <row r="23" spans="2:16" ht="38.25" customHeight="1" thickBot="1" x14ac:dyDescent="0.4">
      <c r="B23" s="345" t="s">
        <v>1198</v>
      </c>
      <c r="C23" s="330">
        <v>16</v>
      </c>
      <c r="D23" s="331" t="s">
        <v>290</v>
      </c>
      <c r="E23" s="332" t="s">
        <v>2085</v>
      </c>
      <c r="F23" s="332" t="s">
        <v>973</v>
      </c>
      <c r="G23" s="332" t="s">
        <v>973</v>
      </c>
      <c r="H23" s="332" t="s">
        <v>973</v>
      </c>
      <c r="I23" s="332" t="s">
        <v>973</v>
      </c>
      <c r="J23" s="332" t="s">
        <v>973</v>
      </c>
      <c r="K23" s="332" t="s">
        <v>973</v>
      </c>
      <c r="L23" s="333" t="s">
        <v>2095</v>
      </c>
      <c r="M23" s="331" t="s">
        <v>290</v>
      </c>
      <c r="N23" s="334"/>
      <c r="O23" s="331" t="s">
        <v>290</v>
      </c>
      <c r="P23" s="334"/>
    </row>
    <row r="24" spans="2:16" ht="32" thickBot="1" x14ac:dyDescent="0.4">
      <c r="B24" s="348" t="s">
        <v>1204</v>
      </c>
      <c r="C24" s="330">
        <v>17</v>
      </c>
      <c r="D24" s="331" t="s">
        <v>290</v>
      </c>
      <c r="E24" s="332" t="s">
        <v>2085</v>
      </c>
      <c r="F24" s="332" t="s">
        <v>973</v>
      </c>
      <c r="G24" s="332" t="s">
        <v>973</v>
      </c>
      <c r="H24" s="332" t="s">
        <v>973</v>
      </c>
      <c r="I24" s="332" t="s">
        <v>973</v>
      </c>
      <c r="J24" s="332" t="s">
        <v>973</v>
      </c>
      <c r="K24" s="332" t="s">
        <v>973</v>
      </c>
      <c r="L24" s="333" t="s">
        <v>2096</v>
      </c>
      <c r="M24" s="331" t="s">
        <v>290</v>
      </c>
      <c r="N24" s="334"/>
      <c r="O24" s="331" t="s">
        <v>290</v>
      </c>
      <c r="P24" s="334"/>
    </row>
    <row r="25" spans="2:16" ht="32" thickBot="1" x14ac:dyDescent="0.4">
      <c r="B25" s="349" t="s">
        <v>1210</v>
      </c>
      <c r="C25" s="330">
        <v>18</v>
      </c>
      <c r="D25" s="331" t="s">
        <v>290</v>
      </c>
      <c r="E25" s="332" t="s">
        <v>2085</v>
      </c>
      <c r="F25" s="332" t="s">
        <v>973</v>
      </c>
      <c r="G25" s="332" t="s">
        <v>973</v>
      </c>
      <c r="H25" s="332" t="s">
        <v>973</v>
      </c>
      <c r="I25" s="332" t="s">
        <v>973</v>
      </c>
      <c r="J25" s="332" t="s">
        <v>973</v>
      </c>
      <c r="K25" s="332" t="s">
        <v>973</v>
      </c>
      <c r="L25" s="333" t="s">
        <v>2097</v>
      </c>
      <c r="M25" s="331" t="s">
        <v>290</v>
      </c>
      <c r="N25" s="334"/>
      <c r="O25" s="331" t="s">
        <v>290</v>
      </c>
      <c r="P25" s="334"/>
    </row>
    <row r="26" spans="2:16" ht="32" thickBot="1" x14ac:dyDescent="0.4">
      <c r="B26" s="344" t="s">
        <v>1214</v>
      </c>
      <c r="C26" s="330">
        <v>19</v>
      </c>
      <c r="D26" s="331" t="s">
        <v>290</v>
      </c>
      <c r="E26" s="332" t="s">
        <v>2085</v>
      </c>
      <c r="F26" s="332" t="s">
        <v>973</v>
      </c>
      <c r="G26" s="332" t="s">
        <v>973</v>
      </c>
      <c r="H26" s="332" t="s">
        <v>973</v>
      </c>
      <c r="I26" s="332" t="s">
        <v>973</v>
      </c>
      <c r="J26" s="332" t="s">
        <v>973</v>
      </c>
      <c r="K26" s="332" t="s">
        <v>973</v>
      </c>
      <c r="L26" s="333" t="s">
        <v>2098</v>
      </c>
      <c r="M26" s="331" t="s">
        <v>290</v>
      </c>
      <c r="N26" s="334"/>
      <c r="O26" s="331" t="s">
        <v>290</v>
      </c>
      <c r="P26" s="334"/>
    </row>
    <row r="27" spans="2:16" ht="53" thickBot="1" x14ac:dyDescent="0.4">
      <c r="B27" s="345" t="s">
        <v>1225</v>
      </c>
      <c r="C27" s="330">
        <v>20</v>
      </c>
      <c r="D27" s="331" t="s">
        <v>290</v>
      </c>
      <c r="E27" s="332" t="s">
        <v>2085</v>
      </c>
      <c r="F27" s="332" t="s">
        <v>973</v>
      </c>
      <c r="G27" s="332" t="s">
        <v>973</v>
      </c>
      <c r="H27" s="332" t="s">
        <v>973</v>
      </c>
      <c r="I27" s="332" t="s">
        <v>973</v>
      </c>
      <c r="J27" s="332" t="s">
        <v>973</v>
      </c>
      <c r="K27" s="332" t="s">
        <v>973</v>
      </c>
      <c r="L27" s="333" t="s">
        <v>2099</v>
      </c>
      <c r="M27" s="331" t="s">
        <v>290</v>
      </c>
      <c r="N27" s="334"/>
      <c r="O27" s="331" t="s">
        <v>290</v>
      </c>
      <c r="P27" s="334"/>
    </row>
    <row r="28" spans="2:16" ht="32" thickBot="1" x14ac:dyDescent="0.4">
      <c r="B28" s="345" t="s">
        <v>1235</v>
      </c>
      <c r="C28" s="330">
        <v>21</v>
      </c>
      <c r="D28" s="331" t="s">
        <v>290</v>
      </c>
      <c r="E28" s="332" t="s">
        <v>2085</v>
      </c>
      <c r="F28" s="332" t="s">
        <v>973</v>
      </c>
      <c r="G28" s="332" t="s">
        <v>973</v>
      </c>
      <c r="H28" s="332" t="s">
        <v>973</v>
      </c>
      <c r="I28" s="332" t="s">
        <v>973</v>
      </c>
      <c r="J28" s="332" t="s">
        <v>973</v>
      </c>
      <c r="K28" s="332" t="s">
        <v>973</v>
      </c>
      <c r="L28" s="333" t="s">
        <v>2100</v>
      </c>
      <c r="M28" s="331" t="s">
        <v>290</v>
      </c>
      <c r="N28" s="334"/>
      <c r="O28" s="331" t="s">
        <v>290</v>
      </c>
      <c r="P28" s="334"/>
    </row>
    <row r="29" spans="2:16" ht="32" thickBot="1" x14ac:dyDescent="0.4">
      <c r="B29" s="345" t="s">
        <v>1241</v>
      </c>
      <c r="C29" s="330">
        <v>22</v>
      </c>
      <c r="D29" s="331" t="s">
        <v>290</v>
      </c>
      <c r="E29" s="332" t="s">
        <v>2085</v>
      </c>
      <c r="F29" s="332" t="s">
        <v>973</v>
      </c>
      <c r="G29" s="332" t="s">
        <v>973</v>
      </c>
      <c r="H29" s="332" t="s">
        <v>973</v>
      </c>
      <c r="I29" s="332" t="s">
        <v>973</v>
      </c>
      <c r="J29" s="332" t="s">
        <v>973</v>
      </c>
      <c r="K29" s="332" t="s">
        <v>973</v>
      </c>
      <c r="L29" s="333" t="s">
        <v>2100</v>
      </c>
      <c r="M29" s="331" t="s">
        <v>290</v>
      </c>
      <c r="N29" s="334"/>
      <c r="O29" s="331" t="s">
        <v>290</v>
      </c>
      <c r="P29" s="334"/>
    </row>
    <row r="30" spans="2:16" ht="23.25" customHeight="1" thickBot="1" x14ac:dyDescent="0.4">
      <c r="B30" s="345" t="s">
        <v>1247</v>
      </c>
      <c r="C30" s="330">
        <v>23</v>
      </c>
      <c r="D30" s="331" t="s">
        <v>290</v>
      </c>
      <c r="E30" s="331" t="s">
        <v>290</v>
      </c>
      <c r="F30" s="331" t="s">
        <v>290</v>
      </c>
      <c r="G30" s="331" t="s">
        <v>290</v>
      </c>
      <c r="H30" s="331" t="s">
        <v>290</v>
      </c>
      <c r="I30" s="331" t="s">
        <v>290</v>
      </c>
      <c r="J30" s="331" t="s">
        <v>290</v>
      </c>
      <c r="K30" s="331" t="s">
        <v>290</v>
      </c>
      <c r="L30" s="331" t="s">
        <v>290</v>
      </c>
      <c r="M30" s="331" t="s">
        <v>290</v>
      </c>
      <c r="N30" s="334"/>
      <c r="O30" s="331" t="s">
        <v>290</v>
      </c>
      <c r="P30" s="334"/>
    </row>
    <row r="31" spans="2:16" ht="21.5" thickBot="1" x14ac:dyDescent="0.4">
      <c r="B31" s="345" t="s">
        <v>1254</v>
      </c>
      <c r="C31" s="330">
        <v>24</v>
      </c>
      <c r="D31" s="331" t="s">
        <v>290</v>
      </c>
      <c r="E31" s="332" t="s">
        <v>2101</v>
      </c>
      <c r="F31" s="332" t="s">
        <v>973</v>
      </c>
      <c r="G31" s="332" t="s">
        <v>973</v>
      </c>
      <c r="H31" s="332" t="s">
        <v>973</v>
      </c>
      <c r="I31" s="332" t="s">
        <v>973</v>
      </c>
      <c r="J31" s="332" t="s">
        <v>973</v>
      </c>
      <c r="K31" s="332" t="s">
        <v>973</v>
      </c>
      <c r="L31" s="333" t="s">
        <v>2102</v>
      </c>
      <c r="M31" s="331" t="s">
        <v>290</v>
      </c>
      <c r="N31" s="334"/>
      <c r="O31" s="331" t="s">
        <v>290</v>
      </c>
      <c r="P31" s="334"/>
    </row>
    <row r="32" spans="2:16" ht="35.25" customHeight="1" thickBot="1" x14ac:dyDescent="0.4">
      <c r="B32" s="345" t="s">
        <v>1263</v>
      </c>
      <c r="C32" s="330">
        <v>25</v>
      </c>
      <c r="D32" s="331" t="s">
        <v>290</v>
      </c>
      <c r="E32" s="332" t="s">
        <v>2085</v>
      </c>
      <c r="F32" s="332" t="s">
        <v>973</v>
      </c>
      <c r="G32" s="332" t="s">
        <v>973</v>
      </c>
      <c r="H32" s="332" t="s">
        <v>973</v>
      </c>
      <c r="I32" s="332" t="s">
        <v>973</v>
      </c>
      <c r="J32" s="332" t="s">
        <v>973</v>
      </c>
      <c r="K32" s="332" t="s">
        <v>973</v>
      </c>
      <c r="L32" s="333" t="s">
        <v>2100</v>
      </c>
      <c r="M32" s="331" t="s">
        <v>290</v>
      </c>
      <c r="N32" s="334"/>
      <c r="O32" s="331" t="s">
        <v>290</v>
      </c>
      <c r="P32" s="334"/>
    </row>
    <row r="33" spans="2:16" ht="32" thickBot="1" x14ac:dyDescent="0.4">
      <c r="B33" s="345" t="s">
        <v>1269</v>
      </c>
      <c r="C33" s="330">
        <v>26</v>
      </c>
      <c r="D33" s="331" t="s">
        <v>290</v>
      </c>
      <c r="E33" s="332" t="s">
        <v>2085</v>
      </c>
      <c r="F33" s="332" t="s">
        <v>973</v>
      </c>
      <c r="G33" s="332" t="s">
        <v>973</v>
      </c>
      <c r="H33" s="332" t="s">
        <v>973</v>
      </c>
      <c r="I33" s="332" t="s">
        <v>973</v>
      </c>
      <c r="J33" s="332" t="s">
        <v>973</v>
      </c>
      <c r="K33" s="332" t="s">
        <v>973</v>
      </c>
      <c r="L33" s="333" t="s">
        <v>2100</v>
      </c>
      <c r="M33" s="331" t="s">
        <v>290</v>
      </c>
      <c r="N33" s="334"/>
      <c r="O33" s="331" t="s">
        <v>290</v>
      </c>
      <c r="P33" s="334"/>
    </row>
    <row r="34" spans="2:16" ht="21.5" thickBot="1" x14ac:dyDescent="0.4">
      <c r="B34" s="347" t="s">
        <v>1274</v>
      </c>
      <c r="C34" s="330">
        <v>27</v>
      </c>
      <c r="D34" s="331" t="s">
        <v>290</v>
      </c>
      <c r="E34" s="332" t="s">
        <v>2085</v>
      </c>
      <c r="F34" s="332" t="s">
        <v>973</v>
      </c>
      <c r="G34" s="332" t="s">
        <v>973</v>
      </c>
      <c r="H34" s="332" t="s">
        <v>973</v>
      </c>
      <c r="I34" s="332" t="s">
        <v>973</v>
      </c>
      <c r="J34" s="332" t="s">
        <v>973</v>
      </c>
      <c r="K34" s="332" t="s">
        <v>973</v>
      </c>
      <c r="L34" s="333" t="s">
        <v>2103</v>
      </c>
      <c r="M34" s="331" t="s">
        <v>290</v>
      </c>
      <c r="N34" s="334"/>
      <c r="O34" s="331" t="s">
        <v>290</v>
      </c>
      <c r="P34" s="334"/>
    </row>
    <row r="35" spans="2:16" ht="32" thickBot="1" x14ac:dyDescent="0.4">
      <c r="B35" s="349" t="s">
        <v>1281</v>
      </c>
      <c r="C35" s="330">
        <v>28</v>
      </c>
      <c r="D35" s="331" t="s">
        <v>290</v>
      </c>
      <c r="E35" s="332" t="s">
        <v>2085</v>
      </c>
      <c r="F35" s="332" t="s">
        <v>973</v>
      </c>
      <c r="G35" s="332" t="s">
        <v>973</v>
      </c>
      <c r="H35" s="332" t="s">
        <v>973</v>
      </c>
      <c r="I35" s="332" t="s">
        <v>973</v>
      </c>
      <c r="J35" s="332" t="s">
        <v>973</v>
      </c>
      <c r="K35" s="332" t="s">
        <v>973</v>
      </c>
      <c r="L35" s="333" t="s">
        <v>2104</v>
      </c>
      <c r="M35" s="331" t="s">
        <v>290</v>
      </c>
      <c r="N35" s="334"/>
      <c r="O35" s="331" t="s">
        <v>290</v>
      </c>
      <c r="P35" s="334"/>
    </row>
    <row r="36" spans="2:16" ht="21.5" thickBot="1" x14ac:dyDescent="0.4">
      <c r="B36" s="344" t="s">
        <v>1286</v>
      </c>
      <c r="C36" s="330">
        <v>29</v>
      </c>
      <c r="D36" s="331" t="s">
        <v>290</v>
      </c>
      <c r="E36" s="332" t="s">
        <v>2085</v>
      </c>
      <c r="F36" s="332" t="s">
        <v>973</v>
      </c>
      <c r="G36" s="332" t="s">
        <v>973</v>
      </c>
      <c r="H36" s="332" t="s">
        <v>973</v>
      </c>
      <c r="I36" s="332" t="s">
        <v>973</v>
      </c>
      <c r="J36" s="332" t="s">
        <v>973</v>
      </c>
      <c r="K36" s="332" t="s">
        <v>973</v>
      </c>
      <c r="L36" s="333" t="s">
        <v>2105</v>
      </c>
      <c r="M36" s="331" t="s">
        <v>290</v>
      </c>
      <c r="N36" s="334"/>
      <c r="O36" s="331" t="s">
        <v>290</v>
      </c>
      <c r="P36" s="334"/>
    </row>
    <row r="37" spans="2:16" ht="21.5" thickBot="1" x14ac:dyDescent="0.4">
      <c r="B37" s="345" t="s">
        <v>1294</v>
      </c>
      <c r="C37" s="330">
        <v>30</v>
      </c>
      <c r="D37" s="331" t="s">
        <v>290</v>
      </c>
      <c r="E37" s="332" t="s">
        <v>2085</v>
      </c>
      <c r="F37" s="332" t="s">
        <v>973</v>
      </c>
      <c r="G37" s="332" t="s">
        <v>973</v>
      </c>
      <c r="H37" s="332" t="s">
        <v>973</v>
      </c>
      <c r="I37" s="332" t="s">
        <v>973</v>
      </c>
      <c r="J37" s="332" t="s">
        <v>973</v>
      </c>
      <c r="K37" s="332" t="s">
        <v>973</v>
      </c>
      <c r="L37" s="333" t="s">
        <v>2105</v>
      </c>
      <c r="M37" s="331" t="s">
        <v>290</v>
      </c>
      <c r="N37" s="334"/>
      <c r="O37" s="331" t="s">
        <v>290</v>
      </c>
      <c r="P37" s="334"/>
    </row>
    <row r="38" spans="2:16" ht="21.5" thickBot="1" x14ac:dyDescent="0.4">
      <c r="B38" s="345" t="s">
        <v>1302</v>
      </c>
      <c r="C38" s="330">
        <v>31</v>
      </c>
      <c r="D38" s="331" t="s">
        <v>290</v>
      </c>
      <c r="E38" s="332" t="s">
        <v>2085</v>
      </c>
      <c r="F38" s="332" t="s">
        <v>973</v>
      </c>
      <c r="G38" s="332" t="s">
        <v>973</v>
      </c>
      <c r="H38" s="332" t="s">
        <v>973</v>
      </c>
      <c r="I38" s="332" t="s">
        <v>973</v>
      </c>
      <c r="J38" s="332" t="s">
        <v>973</v>
      </c>
      <c r="K38" s="332" t="s">
        <v>973</v>
      </c>
      <c r="L38" s="333" t="s">
        <v>2105</v>
      </c>
      <c r="M38" s="331" t="s">
        <v>290</v>
      </c>
      <c r="N38" s="334"/>
      <c r="O38" s="331" t="s">
        <v>290</v>
      </c>
      <c r="P38" s="334"/>
    </row>
    <row r="39" spans="2:16" ht="21.5" thickBot="1" x14ac:dyDescent="0.4">
      <c r="B39" s="345" t="s">
        <v>1309</v>
      </c>
      <c r="C39" s="330">
        <v>32</v>
      </c>
      <c r="D39" s="331" t="s">
        <v>290</v>
      </c>
      <c r="E39" s="332" t="s">
        <v>2085</v>
      </c>
      <c r="F39" s="332" t="s">
        <v>973</v>
      </c>
      <c r="G39" s="332" t="s">
        <v>973</v>
      </c>
      <c r="H39" s="332" t="s">
        <v>973</v>
      </c>
      <c r="I39" s="332" t="s">
        <v>973</v>
      </c>
      <c r="J39" s="332" t="s">
        <v>973</v>
      </c>
      <c r="K39" s="332" t="s">
        <v>973</v>
      </c>
      <c r="L39" s="333" t="s">
        <v>2105</v>
      </c>
      <c r="M39" s="331" t="s">
        <v>290</v>
      </c>
      <c r="N39" s="334"/>
      <c r="O39" s="331" t="s">
        <v>290</v>
      </c>
      <c r="P39" s="334"/>
    </row>
    <row r="40" spans="2:16" ht="21.5" thickBot="1" x14ac:dyDescent="0.4">
      <c r="B40" s="345" t="s">
        <v>1315</v>
      </c>
      <c r="C40" s="330">
        <v>33</v>
      </c>
      <c r="D40" s="331" t="s">
        <v>290</v>
      </c>
      <c r="E40" s="332" t="s">
        <v>2085</v>
      </c>
      <c r="F40" s="332" t="s">
        <v>973</v>
      </c>
      <c r="G40" s="332" t="s">
        <v>973</v>
      </c>
      <c r="H40" s="332" t="s">
        <v>973</v>
      </c>
      <c r="I40" s="332" t="s">
        <v>973</v>
      </c>
      <c r="J40" s="332" t="s">
        <v>973</v>
      </c>
      <c r="K40" s="332" t="s">
        <v>973</v>
      </c>
      <c r="L40" s="333" t="s">
        <v>2105</v>
      </c>
      <c r="M40" s="331" t="s">
        <v>290</v>
      </c>
      <c r="N40" s="334"/>
      <c r="O40" s="331" t="s">
        <v>290</v>
      </c>
      <c r="P40" s="334"/>
    </row>
    <row r="41" spans="2:16" ht="21.5" thickBot="1" x14ac:dyDescent="0.4">
      <c r="B41" s="345" t="s">
        <v>1320</v>
      </c>
      <c r="C41" s="330">
        <v>34</v>
      </c>
      <c r="D41" s="331" t="s">
        <v>290</v>
      </c>
      <c r="E41" s="332" t="s">
        <v>2085</v>
      </c>
      <c r="F41" s="332" t="s">
        <v>973</v>
      </c>
      <c r="G41" s="332" t="s">
        <v>973</v>
      </c>
      <c r="H41" s="332" t="s">
        <v>973</v>
      </c>
      <c r="I41" s="332" t="s">
        <v>973</v>
      </c>
      <c r="J41" s="332" t="s">
        <v>973</v>
      </c>
      <c r="K41" s="332" t="s">
        <v>973</v>
      </c>
      <c r="L41" s="333" t="s">
        <v>2105</v>
      </c>
      <c r="M41" s="331" t="s">
        <v>290</v>
      </c>
      <c r="N41" s="334"/>
      <c r="O41" s="331" t="s">
        <v>290</v>
      </c>
      <c r="P41" s="334"/>
    </row>
    <row r="42" spans="2:16" ht="21.5" thickBot="1" x14ac:dyDescent="0.4">
      <c r="B42" s="345" t="s">
        <v>1327</v>
      </c>
      <c r="C42" s="330">
        <v>35</v>
      </c>
      <c r="D42" s="331" t="s">
        <v>290</v>
      </c>
      <c r="E42" s="332" t="s">
        <v>2085</v>
      </c>
      <c r="F42" s="332" t="s">
        <v>973</v>
      </c>
      <c r="G42" s="332" t="s">
        <v>973</v>
      </c>
      <c r="H42" s="332" t="s">
        <v>973</v>
      </c>
      <c r="I42" s="332" t="s">
        <v>973</v>
      </c>
      <c r="J42" s="332" t="s">
        <v>973</v>
      </c>
      <c r="K42" s="332" t="s">
        <v>973</v>
      </c>
      <c r="L42" s="333" t="s">
        <v>2105</v>
      </c>
      <c r="M42" s="331" t="s">
        <v>290</v>
      </c>
      <c r="N42" s="334"/>
      <c r="O42" s="331" t="s">
        <v>290</v>
      </c>
      <c r="P42" s="334"/>
    </row>
    <row r="43" spans="2:16" ht="21.5" thickBot="1" x14ac:dyDescent="0.4">
      <c r="B43" s="345" t="s">
        <v>2106</v>
      </c>
      <c r="C43" s="330">
        <v>36</v>
      </c>
      <c r="D43" s="331" t="s">
        <v>290</v>
      </c>
      <c r="E43" s="332" t="s">
        <v>2085</v>
      </c>
      <c r="F43" s="332" t="s">
        <v>973</v>
      </c>
      <c r="G43" s="332" t="s">
        <v>973</v>
      </c>
      <c r="H43" s="332" t="s">
        <v>973</v>
      </c>
      <c r="I43" s="332" t="s">
        <v>973</v>
      </c>
      <c r="J43" s="332" t="s">
        <v>973</v>
      </c>
      <c r="K43" s="332" t="s">
        <v>973</v>
      </c>
      <c r="L43" s="333" t="s">
        <v>2105</v>
      </c>
      <c r="M43" s="331" t="s">
        <v>290</v>
      </c>
      <c r="N43" s="334"/>
      <c r="O43" s="331" t="s">
        <v>290</v>
      </c>
      <c r="P43" s="334"/>
    </row>
    <row r="44" spans="2:16" ht="21.5" thickBot="1" x14ac:dyDescent="0.4">
      <c r="B44" s="347" t="s">
        <v>1340</v>
      </c>
      <c r="C44" s="330">
        <v>37</v>
      </c>
      <c r="D44" s="331" t="s">
        <v>290</v>
      </c>
      <c r="E44" s="332" t="s">
        <v>2085</v>
      </c>
      <c r="F44" s="332" t="s">
        <v>973</v>
      </c>
      <c r="G44" s="332" t="s">
        <v>973</v>
      </c>
      <c r="H44" s="332" t="s">
        <v>973</v>
      </c>
      <c r="I44" s="332" t="s">
        <v>973</v>
      </c>
      <c r="J44" s="332" t="s">
        <v>973</v>
      </c>
      <c r="K44" s="332" t="s">
        <v>973</v>
      </c>
      <c r="L44" s="333" t="s">
        <v>2105</v>
      </c>
      <c r="M44" s="331" t="s">
        <v>290</v>
      </c>
      <c r="N44" s="334"/>
      <c r="O44" s="331" t="s">
        <v>290</v>
      </c>
      <c r="P44" s="334"/>
    </row>
    <row r="45" spans="2:16" ht="32" thickBot="1" x14ac:dyDescent="0.4">
      <c r="B45" s="345" t="s">
        <v>2107</v>
      </c>
      <c r="C45" s="330">
        <v>38</v>
      </c>
      <c r="D45" s="331" t="s">
        <v>290</v>
      </c>
      <c r="E45" s="332" t="s">
        <v>2085</v>
      </c>
      <c r="F45" s="332" t="s">
        <v>973</v>
      </c>
      <c r="G45" s="332" t="s">
        <v>973</v>
      </c>
      <c r="H45" s="332" t="s">
        <v>973</v>
      </c>
      <c r="I45" s="332" t="s">
        <v>973</v>
      </c>
      <c r="J45" s="332" t="s">
        <v>973</v>
      </c>
      <c r="K45" s="332" t="s">
        <v>973</v>
      </c>
      <c r="L45" s="333" t="s">
        <v>2105</v>
      </c>
      <c r="M45" s="331" t="s">
        <v>290</v>
      </c>
      <c r="N45" s="334"/>
      <c r="O45" s="331" t="s">
        <v>290</v>
      </c>
      <c r="P45" s="334"/>
    </row>
    <row r="46" spans="2:16" ht="32" thickBot="1" x14ac:dyDescent="0.4">
      <c r="B46" s="350" t="s">
        <v>2108</v>
      </c>
      <c r="C46" s="330">
        <v>39</v>
      </c>
      <c r="D46" s="331" t="s">
        <v>290</v>
      </c>
      <c r="E46" s="331" t="s">
        <v>290</v>
      </c>
      <c r="F46" s="331" t="s">
        <v>290</v>
      </c>
      <c r="G46" s="331" t="s">
        <v>290</v>
      </c>
      <c r="H46" s="331" t="s">
        <v>290</v>
      </c>
      <c r="I46" s="331" t="s">
        <v>290</v>
      </c>
      <c r="J46" s="331" t="s">
        <v>290</v>
      </c>
      <c r="K46" s="331" t="s">
        <v>290</v>
      </c>
      <c r="L46" s="331" t="s">
        <v>290</v>
      </c>
      <c r="M46" s="331" t="s">
        <v>290</v>
      </c>
      <c r="N46" s="334"/>
      <c r="O46" s="331" t="s">
        <v>290</v>
      </c>
      <c r="P46" s="334"/>
    </row>
    <row r="47" spans="2:16" ht="21.5" thickBot="1" x14ac:dyDescent="0.4">
      <c r="B47" s="351" t="s">
        <v>1353</v>
      </c>
      <c r="C47" s="330">
        <v>40</v>
      </c>
      <c r="D47" s="331" t="s">
        <v>290</v>
      </c>
      <c r="E47" s="332" t="s">
        <v>2085</v>
      </c>
      <c r="F47" s="332" t="s">
        <v>973</v>
      </c>
      <c r="G47" s="332" t="s">
        <v>973</v>
      </c>
      <c r="H47" s="332" t="s">
        <v>973</v>
      </c>
      <c r="I47" s="332" t="s">
        <v>973</v>
      </c>
      <c r="J47" s="332" t="s">
        <v>973</v>
      </c>
      <c r="K47" s="332" t="s">
        <v>973</v>
      </c>
      <c r="L47" s="333" t="s">
        <v>2109</v>
      </c>
      <c r="M47" s="331" t="s">
        <v>290</v>
      </c>
      <c r="N47" s="334"/>
      <c r="O47" s="331" t="s">
        <v>290</v>
      </c>
      <c r="P47" s="334"/>
    </row>
    <row r="48" spans="2:16" ht="21.5" thickBot="1" x14ac:dyDescent="0.4">
      <c r="B48" s="348" t="s">
        <v>1362</v>
      </c>
      <c r="C48" s="330">
        <v>41</v>
      </c>
      <c r="D48" s="331" t="s">
        <v>290</v>
      </c>
      <c r="E48" s="332" t="s">
        <v>2085</v>
      </c>
      <c r="F48" s="332" t="s">
        <v>973</v>
      </c>
      <c r="G48" s="332" t="s">
        <v>973</v>
      </c>
      <c r="H48" s="332" t="s">
        <v>973</v>
      </c>
      <c r="I48" s="332" t="s">
        <v>973</v>
      </c>
      <c r="J48" s="332" t="s">
        <v>973</v>
      </c>
      <c r="K48" s="332" t="s">
        <v>973</v>
      </c>
      <c r="L48" s="333" t="s">
        <v>2109</v>
      </c>
      <c r="M48" s="331" t="s">
        <v>290</v>
      </c>
      <c r="N48" s="334"/>
      <c r="O48" s="331" t="s">
        <v>290</v>
      </c>
      <c r="P48" s="334"/>
    </row>
    <row r="49" spans="2:16" ht="21.5" thickBot="1" x14ac:dyDescent="0.4">
      <c r="B49" s="348" t="s">
        <v>1369</v>
      </c>
      <c r="C49" s="330">
        <v>42</v>
      </c>
      <c r="D49" s="331" t="s">
        <v>290</v>
      </c>
      <c r="E49" s="332" t="s">
        <v>2085</v>
      </c>
      <c r="F49" s="332" t="s">
        <v>973</v>
      </c>
      <c r="G49" s="332" t="s">
        <v>973</v>
      </c>
      <c r="H49" s="332" t="s">
        <v>973</v>
      </c>
      <c r="I49" s="332" t="s">
        <v>973</v>
      </c>
      <c r="J49" s="332" t="s">
        <v>973</v>
      </c>
      <c r="K49" s="332" t="s">
        <v>973</v>
      </c>
      <c r="L49" s="333" t="s">
        <v>2109</v>
      </c>
      <c r="M49" s="331" t="s">
        <v>290</v>
      </c>
      <c r="N49" s="334"/>
      <c r="O49" s="331" t="s">
        <v>290</v>
      </c>
      <c r="P49" s="334"/>
    </row>
    <row r="50" spans="2:16" ht="21.5" thickBot="1" x14ac:dyDescent="0.4">
      <c r="B50" s="348" t="s">
        <v>1376</v>
      </c>
      <c r="C50" s="330">
        <v>43</v>
      </c>
      <c r="D50" s="331" t="s">
        <v>290</v>
      </c>
      <c r="E50" s="332" t="s">
        <v>2085</v>
      </c>
      <c r="F50" s="332" t="s">
        <v>973</v>
      </c>
      <c r="G50" s="332" t="s">
        <v>973</v>
      </c>
      <c r="H50" s="332" t="s">
        <v>973</v>
      </c>
      <c r="I50" s="332" t="s">
        <v>973</v>
      </c>
      <c r="J50" s="332" t="s">
        <v>973</v>
      </c>
      <c r="K50" s="332" t="s">
        <v>973</v>
      </c>
      <c r="L50" s="333" t="s">
        <v>2109</v>
      </c>
      <c r="M50" s="331" t="s">
        <v>290</v>
      </c>
      <c r="N50" s="334"/>
      <c r="O50" s="331" t="s">
        <v>290</v>
      </c>
      <c r="P50" s="334"/>
    </row>
    <row r="51" spans="2:16" ht="21.5" thickBot="1" x14ac:dyDescent="0.4">
      <c r="B51" s="348" t="s">
        <v>1381</v>
      </c>
      <c r="C51" s="330">
        <v>44</v>
      </c>
      <c r="D51" s="331" t="s">
        <v>290</v>
      </c>
      <c r="E51" s="332" t="s">
        <v>2085</v>
      </c>
      <c r="F51" s="332" t="s">
        <v>973</v>
      </c>
      <c r="G51" s="332" t="s">
        <v>973</v>
      </c>
      <c r="H51" s="332" t="s">
        <v>973</v>
      </c>
      <c r="I51" s="332" t="s">
        <v>973</v>
      </c>
      <c r="J51" s="332" t="s">
        <v>973</v>
      </c>
      <c r="K51" s="332" t="s">
        <v>973</v>
      </c>
      <c r="L51" s="333" t="s">
        <v>2109</v>
      </c>
      <c r="M51" s="331" t="s">
        <v>290</v>
      </c>
      <c r="N51" s="334"/>
      <c r="O51" s="331" t="s">
        <v>290</v>
      </c>
      <c r="P51" s="334"/>
    </row>
    <row r="52" spans="2:16" ht="21.5" thickBot="1" x14ac:dyDescent="0.4">
      <c r="B52" s="348" t="s">
        <v>1386</v>
      </c>
      <c r="C52" s="330">
        <v>45</v>
      </c>
      <c r="D52" s="331" t="s">
        <v>290</v>
      </c>
      <c r="E52" s="332" t="s">
        <v>2085</v>
      </c>
      <c r="F52" s="332" t="s">
        <v>973</v>
      </c>
      <c r="G52" s="332" t="s">
        <v>973</v>
      </c>
      <c r="H52" s="332" t="s">
        <v>973</v>
      </c>
      <c r="I52" s="332" t="s">
        <v>973</v>
      </c>
      <c r="J52" s="332" t="s">
        <v>973</v>
      </c>
      <c r="K52" s="332" t="s">
        <v>973</v>
      </c>
      <c r="L52" s="333" t="s">
        <v>2109</v>
      </c>
      <c r="M52" s="331" t="s">
        <v>290</v>
      </c>
      <c r="N52" s="334"/>
      <c r="O52" s="331" t="s">
        <v>290</v>
      </c>
      <c r="P52" s="334"/>
    </row>
    <row r="53" spans="2:16" ht="21.5" thickBot="1" x14ac:dyDescent="0.4">
      <c r="B53" s="348" t="s">
        <v>1391</v>
      </c>
      <c r="C53" s="330">
        <v>46</v>
      </c>
      <c r="D53" s="331" t="s">
        <v>290</v>
      </c>
      <c r="E53" s="332" t="s">
        <v>2085</v>
      </c>
      <c r="F53" s="332" t="s">
        <v>973</v>
      </c>
      <c r="G53" s="332" t="s">
        <v>973</v>
      </c>
      <c r="H53" s="332" t="s">
        <v>973</v>
      </c>
      <c r="I53" s="332" t="s">
        <v>973</v>
      </c>
      <c r="J53" s="332" t="s">
        <v>973</v>
      </c>
      <c r="K53" s="332" t="s">
        <v>973</v>
      </c>
      <c r="L53" s="333" t="s">
        <v>2109</v>
      </c>
      <c r="M53" s="331" t="s">
        <v>290</v>
      </c>
      <c r="N53" s="334"/>
      <c r="O53" s="331" t="s">
        <v>290</v>
      </c>
      <c r="P53" s="334"/>
    </row>
    <row r="54" spans="2:16" ht="21.5" thickBot="1" x14ac:dyDescent="0.4">
      <c r="B54" s="348" t="s">
        <v>1397</v>
      </c>
      <c r="C54" s="330">
        <v>47</v>
      </c>
      <c r="D54" s="331" t="s">
        <v>290</v>
      </c>
      <c r="E54" s="332" t="s">
        <v>2085</v>
      </c>
      <c r="F54" s="332" t="s">
        <v>973</v>
      </c>
      <c r="G54" s="332" t="s">
        <v>973</v>
      </c>
      <c r="H54" s="332" t="s">
        <v>973</v>
      </c>
      <c r="I54" s="332" t="s">
        <v>973</v>
      </c>
      <c r="J54" s="332" t="s">
        <v>973</v>
      </c>
      <c r="K54" s="332" t="s">
        <v>973</v>
      </c>
      <c r="L54" s="333" t="s">
        <v>2109</v>
      </c>
      <c r="M54" s="331" t="s">
        <v>290</v>
      </c>
      <c r="N54" s="334"/>
      <c r="O54" s="331" t="s">
        <v>290</v>
      </c>
      <c r="P54" s="334"/>
    </row>
    <row r="55" spans="2:16" ht="21.5" thickBot="1" x14ac:dyDescent="0.4">
      <c r="B55" s="348" t="s">
        <v>1403</v>
      </c>
      <c r="C55" s="330">
        <v>48</v>
      </c>
      <c r="D55" s="331" t="s">
        <v>290</v>
      </c>
      <c r="E55" s="332" t="s">
        <v>2085</v>
      </c>
      <c r="F55" s="332" t="s">
        <v>973</v>
      </c>
      <c r="G55" s="332" t="s">
        <v>973</v>
      </c>
      <c r="H55" s="332" t="s">
        <v>973</v>
      </c>
      <c r="I55" s="332" t="s">
        <v>973</v>
      </c>
      <c r="J55" s="332" t="s">
        <v>973</v>
      </c>
      <c r="K55" s="332" t="s">
        <v>973</v>
      </c>
      <c r="L55" s="333" t="s">
        <v>2109</v>
      </c>
      <c r="M55" s="331" t="s">
        <v>290</v>
      </c>
      <c r="N55" s="334"/>
      <c r="O55" s="331" t="s">
        <v>290</v>
      </c>
      <c r="P55" s="334"/>
    </row>
    <row r="56" spans="2:16" ht="21.5" thickBot="1" x14ac:dyDescent="0.4">
      <c r="B56" s="348" t="s">
        <v>1409</v>
      </c>
      <c r="C56" s="330">
        <v>49</v>
      </c>
      <c r="D56" s="331" t="s">
        <v>290</v>
      </c>
      <c r="E56" s="332" t="s">
        <v>2085</v>
      </c>
      <c r="F56" s="332" t="s">
        <v>973</v>
      </c>
      <c r="G56" s="332" t="s">
        <v>973</v>
      </c>
      <c r="H56" s="332" t="s">
        <v>973</v>
      </c>
      <c r="I56" s="332" t="s">
        <v>973</v>
      </c>
      <c r="J56" s="332" t="s">
        <v>973</v>
      </c>
      <c r="K56" s="332" t="s">
        <v>973</v>
      </c>
      <c r="L56" s="333" t="s">
        <v>2109</v>
      </c>
      <c r="M56" s="331" t="s">
        <v>290</v>
      </c>
      <c r="N56" s="334"/>
      <c r="O56" s="331" t="s">
        <v>290</v>
      </c>
      <c r="P56" s="334"/>
    </row>
    <row r="57" spans="2:16" ht="53" thickBot="1" x14ac:dyDescent="0.4">
      <c r="B57" s="348" t="s">
        <v>1415</v>
      </c>
      <c r="C57" s="330">
        <v>50</v>
      </c>
      <c r="D57" s="331" t="s">
        <v>290</v>
      </c>
      <c r="E57" s="332" t="s">
        <v>2085</v>
      </c>
      <c r="F57" s="332" t="s">
        <v>973</v>
      </c>
      <c r="G57" s="332" t="s">
        <v>973</v>
      </c>
      <c r="H57" s="332" t="s">
        <v>973</v>
      </c>
      <c r="I57" s="332" t="s">
        <v>973</v>
      </c>
      <c r="J57" s="332" t="s">
        <v>973</v>
      </c>
      <c r="K57" s="332" t="s">
        <v>973</v>
      </c>
      <c r="L57" s="333" t="s">
        <v>2109</v>
      </c>
      <c r="M57" s="331" t="s">
        <v>290</v>
      </c>
      <c r="N57" s="334"/>
      <c r="O57" s="331" t="s">
        <v>290</v>
      </c>
      <c r="P57" s="334"/>
    </row>
    <row r="58" spans="2:16" ht="21.5" thickBot="1" x14ac:dyDescent="0.4">
      <c r="B58" s="348" t="s">
        <v>1422</v>
      </c>
      <c r="C58" s="330">
        <v>51</v>
      </c>
      <c r="D58" s="331" t="s">
        <v>290</v>
      </c>
      <c r="E58" s="332" t="s">
        <v>2085</v>
      </c>
      <c r="F58" s="332" t="s">
        <v>973</v>
      </c>
      <c r="G58" s="332" t="s">
        <v>973</v>
      </c>
      <c r="H58" s="332" t="s">
        <v>973</v>
      </c>
      <c r="I58" s="332" t="s">
        <v>973</v>
      </c>
      <c r="J58" s="332" t="s">
        <v>973</v>
      </c>
      <c r="K58" s="332" t="s">
        <v>973</v>
      </c>
      <c r="L58" s="333" t="s">
        <v>2109</v>
      </c>
      <c r="M58" s="331" t="s">
        <v>290</v>
      </c>
      <c r="N58" s="334"/>
      <c r="O58" s="331" t="s">
        <v>290</v>
      </c>
      <c r="P58" s="334"/>
    </row>
    <row r="59" spans="2:16" ht="21.5" thickBot="1" x14ac:dyDescent="0.4">
      <c r="B59" s="348" t="s">
        <v>1427</v>
      </c>
      <c r="C59" s="330">
        <v>52</v>
      </c>
      <c r="D59" s="331" t="s">
        <v>290</v>
      </c>
      <c r="E59" s="332" t="s">
        <v>2085</v>
      </c>
      <c r="F59" s="332" t="s">
        <v>973</v>
      </c>
      <c r="G59" s="332" t="s">
        <v>973</v>
      </c>
      <c r="H59" s="332" t="s">
        <v>973</v>
      </c>
      <c r="I59" s="332" t="s">
        <v>973</v>
      </c>
      <c r="J59" s="332" t="s">
        <v>973</v>
      </c>
      <c r="K59" s="332" t="s">
        <v>973</v>
      </c>
      <c r="L59" s="333" t="s">
        <v>2109</v>
      </c>
      <c r="M59" s="331" t="s">
        <v>290</v>
      </c>
      <c r="N59" s="334"/>
      <c r="O59" s="331" t="s">
        <v>290</v>
      </c>
      <c r="P59" s="334"/>
    </row>
    <row r="60" spans="2:16" ht="42.5" thickBot="1" x14ac:dyDescent="0.4">
      <c r="B60" s="348" t="s">
        <v>1433</v>
      </c>
      <c r="C60" s="330">
        <v>53</v>
      </c>
      <c r="D60" s="331" t="s">
        <v>290</v>
      </c>
      <c r="E60" s="332" t="s">
        <v>2085</v>
      </c>
      <c r="F60" s="332" t="s">
        <v>973</v>
      </c>
      <c r="G60" s="332" t="s">
        <v>973</v>
      </c>
      <c r="H60" s="332" t="s">
        <v>973</v>
      </c>
      <c r="I60" s="332" t="s">
        <v>973</v>
      </c>
      <c r="J60" s="332" t="s">
        <v>973</v>
      </c>
      <c r="K60" s="332" t="s">
        <v>973</v>
      </c>
      <c r="L60" s="333" t="s">
        <v>2109</v>
      </c>
      <c r="M60" s="331" t="s">
        <v>290</v>
      </c>
      <c r="N60" s="334"/>
      <c r="O60" s="331" t="s">
        <v>290</v>
      </c>
      <c r="P60" s="334"/>
    </row>
    <row r="61" spans="2:16" ht="21.5" thickBot="1" x14ac:dyDescent="0.4">
      <c r="B61" s="348" t="s">
        <v>1438</v>
      </c>
      <c r="C61" s="330">
        <v>54</v>
      </c>
      <c r="D61" s="331" t="s">
        <v>290</v>
      </c>
      <c r="E61" s="332" t="s">
        <v>2085</v>
      </c>
      <c r="F61" s="332" t="s">
        <v>973</v>
      </c>
      <c r="G61" s="332" t="s">
        <v>973</v>
      </c>
      <c r="H61" s="332" t="s">
        <v>973</v>
      </c>
      <c r="I61" s="332" t="s">
        <v>973</v>
      </c>
      <c r="J61" s="332" t="s">
        <v>973</v>
      </c>
      <c r="K61" s="332" t="s">
        <v>973</v>
      </c>
      <c r="L61" s="333" t="s">
        <v>2109</v>
      </c>
      <c r="M61" s="331" t="s">
        <v>290</v>
      </c>
      <c r="N61" s="334"/>
      <c r="O61" s="331" t="s">
        <v>290</v>
      </c>
      <c r="P61" s="334"/>
    </row>
    <row r="62" spans="2:16" ht="32" thickBot="1" x14ac:dyDescent="0.4">
      <c r="B62" s="348" t="s">
        <v>2110</v>
      </c>
      <c r="C62" s="330">
        <v>55</v>
      </c>
      <c r="D62" s="331" t="s">
        <v>290</v>
      </c>
      <c r="E62" s="332" t="s">
        <v>2085</v>
      </c>
      <c r="F62" s="332" t="s">
        <v>973</v>
      </c>
      <c r="G62" s="332" t="s">
        <v>973</v>
      </c>
      <c r="H62" s="332" t="s">
        <v>973</v>
      </c>
      <c r="I62" s="332" t="s">
        <v>973</v>
      </c>
      <c r="J62" s="332" t="s">
        <v>973</v>
      </c>
      <c r="K62" s="332" t="s">
        <v>973</v>
      </c>
      <c r="L62" s="333" t="s">
        <v>2109</v>
      </c>
      <c r="M62" s="331" t="s">
        <v>290</v>
      </c>
      <c r="N62" s="334"/>
      <c r="O62" s="331" t="s">
        <v>290</v>
      </c>
      <c r="P62" s="334"/>
    </row>
    <row r="63" spans="2:16" ht="63.5" thickBot="1" x14ac:dyDescent="0.4">
      <c r="B63" s="348" t="s">
        <v>1448</v>
      </c>
      <c r="C63" s="330">
        <v>56</v>
      </c>
      <c r="D63" s="331" t="s">
        <v>290</v>
      </c>
      <c r="E63" s="332" t="s">
        <v>2085</v>
      </c>
      <c r="F63" s="332" t="s">
        <v>973</v>
      </c>
      <c r="G63" s="332" t="s">
        <v>973</v>
      </c>
      <c r="H63" s="332" t="s">
        <v>973</v>
      </c>
      <c r="I63" s="332" t="s">
        <v>973</v>
      </c>
      <c r="J63" s="332" t="s">
        <v>973</v>
      </c>
      <c r="K63" s="332" t="s">
        <v>973</v>
      </c>
      <c r="L63" s="333" t="s">
        <v>2109</v>
      </c>
      <c r="M63" s="331" t="s">
        <v>290</v>
      </c>
      <c r="N63" s="334"/>
      <c r="O63" s="331" t="s">
        <v>290</v>
      </c>
      <c r="P63" s="334"/>
    </row>
    <row r="64" spans="2:16" ht="42.5" thickBot="1" x14ac:dyDescent="0.4">
      <c r="B64" s="348" t="s">
        <v>1454</v>
      </c>
      <c r="C64" s="330">
        <v>57</v>
      </c>
      <c r="D64" s="331" t="s">
        <v>290</v>
      </c>
      <c r="E64" s="332" t="s">
        <v>2085</v>
      </c>
      <c r="F64" s="332" t="s">
        <v>973</v>
      </c>
      <c r="G64" s="332" t="s">
        <v>973</v>
      </c>
      <c r="H64" s="332" t="s">
        <v>973</v>
      </c>
      <c r="I64" s="332" t="s">
        <v>973</v>
      </c>
      <c r="J64" s="332" t="s">
        <v>973</v>
      </c>
      <c r="K64" s="332" t="s">
        <v>973</v>
      </c>
      <c r="L64" s="333" t="s">
        <v>2109</v>
      </c>
      <c r="M64" s="331" t="s">
        <v>290</v>
      </c>
      <c r="N64" s="334"/>
      <c r="O64" s="331" t="s">
        <v>290</v>
      </c>
      <c r="P64" s="334"/>
    </row>
    <row r="65" spans="2:16" ht="21.5" thickBot="1" x14ac:dyDescent="0.4">
      <c r="B65" s="348" t="s">
        <v>1459</v>
      </c>
      <c r="C65" s="330">
        <v>58</v>
      </c>
      <c r="D65" s="331" t="s">
        <v>290</v>
      </c>
      <c r="E65" s="332" t="s">
        <v>2085</v>
      </c>
      <c r="F65" s="332" t="s">
        <v>973</v>
      </c>
      <c r="G65" s="332" t="s">
        <v>973</v>
      </c>
      <c r="H65" s="332" t="s">
        <v>973</v>
      </c>
      <c r="I65" s="332" t="s">
        <v>973</v>
      </c>
      <c r="J65" s="332" t="s">
        <v>973</v>
      </c>
      <c r="K65" s="332" t="s">
        <v>973</v>
      </c>
      <c r="L65" s="333" t="s">
        <v>2109</v>
      </c>
      <c r="M65" s="331" t="s">
        <v>290</v>
      </c>
      <c r="N65" s="334"/>
      <c r="O65" s="331" t="s">
        <v>290</v>
      </c>
      <c r="P65" s="334"/>
    </row>
    <row r="66" spans="2:16" ht="21.5" thickBot="1" x14ac:dyDescent="0.4">
      <c r="B66" s="348" t="s">
        <v>1464</v>
      </c>
      <c r="C66" s="330">
        <v>59</v>
      </c>
      <c r="D66" s="331" t="s">
        <v>290</v>
      </c>
      <c r="E66" s="332" t="s">
        <v>2085</v>
      </c>
      <c r="F66" s="332" t="s">
        <v>973</v>
      </c>
      <c r="G66" s="332" t="s">
        <v>973</v>
      </c>
      <c r="H66" s="332" t="s">
        <v>973</v>
      </c>
      <c r="I66" s="332" t="s">
        <v>973</v>
      </c>
      <c r="J66" s="332" t="s">
        <v>973</v>
      </c>
      <c r="K66" s="332" t="s">
        <v>973</v>
      </c>
      <c r="L66" s="333" t="s">
        <v>2109</v>
      </c>
      <c r="M66" s="331" t="s">
        <v>290</v>
      </c>
      <c r="N66" s="334"/>
      <c r="O66" s="331" t="s">
        <v>290</v>
      </c>
      <c r="P66" s="334"/>
    </row>
    <row r="67" spans="2:16" ht="42.5" thickBot="1" x14ac:dyDescent="0.4">
      <c r="B67" s="348" t="s">
        <v>1469</v>
      </c>
      <c r="C67" s="330">
        <v>60</v>
      </c>
      <c r="D67" s="331" t="s">
        <v>290</v>
      </c>
      <c r="E67" s="332" t="s">
        <v>2085</v>
      </c>
      <c r="F67" s="332" t="s">
        <v>973</v>
      </c>
      <c r="G67" s="332" t="s">
        <v>973</v>
      </c>
      <c r="H67" s="332" t="s">
        <v>973</v>
      </c>
      <c r="I67" s="332" t="s">
        <v>973</v>
      </c>
      <c r="J67" s="332" t="s">
        <v>973</v>
      </c>
      <c r="K67" s="332" t="s">
        <v>973</v>
      </c>
      <c r="L67" s="333" t="s">
        <v>2109</v>
      </c>
      <c r="M67" s="331" t="s">
        <v>290</v>
      </c>
      <c r="N67" s="334"/>
      <c r="O67" s="331" t="s">
        <v>290</v>
      </c>
      <c r="P67" s="334"/>
    </row>
    <row r="68" spans="2:16" ht="32" thickBot="1" x14ac:dyDescent="0.4">
      <c r="B68" s="348" t="s">
        <v>1474</v>
      </c>
      <c r="C68" s="330">
        <v>61</v>
      </c>
      <c r="D68" s="331" t="s">
        <v>290</v>
      </c>
      <c r="E68" s="332" t="s">
        <v>2085</v>
      </c>
      <c r="F68" s="332" t="s">
        <v>973</v>
      </c>
      <c r="G68" s="332" t="s">
        <v>973</v>
      </c>
      <c r="H68" s="332" t="s">
        <v>973</v>
      </c>
      <c r="I68" s="332" t="s">
        <v>973</v>
      </c>
      <c r="J68" s="332" t="s">
        <v>973</v>
      </c>
      <c r="K68" s="332" t="s">
        <v>973</v>
      </c>
      <c r="L68" s="333" t="s">
        <v>2109</v>
      </c>
      <c r="M68" s="331" t="s">
        <v>290</v>
      </c>
      <c r="N68" s="334"/>
      <c r="O68" s="331" t="s">
        <v>290</v>
      </c>
      <c r="P68" s="334"/>
    </row>
    <row r="69" spans="2:16" ht="21.5" thickBot="1" x14ac:dyDescent="0.4">
      <c r="B69" s="352" t="s">
        <v>1479</v>
      </c>
      <c r="C69" s="330">
        <v>62</v>
      </c>
      <c r="D69" s="331" t="s">
        <v>290</v>
      </c>
      <c r="E69" s="332" t="s">
        <v>2085</v>
      </c>
      <c r="F69" s="332" t="s">
        <v>973</v>
      </c>
      <c r="G69" s="332" t="s">
        <v>973</v>
      </c>
      <c r="H69" s="332" t="s">
        <v>973</v>
      </c>
      <c r="I69" s="332" t="s">
        <v>973</v>
      </c>
      <c r="J69" s="332" t="s">
        <v>973</v>
      </c>
      <c r="K69" s="332" t="s">
        <v>973</v>
      </c>
      <c r="L69" s="333" t="s">
        <v>2109</v>
      </c>
      <c r="M69" s="331" t="s">
        <v>290</v>
      </c>
      <c r="N69" s="334"/>
      <c r="O69" s="331" t="s">
        <v>290</v>
      </c>
      <c r="P69" s="334"/>
    </row>
    <row r="70" spans="2:16" ht="21.5" thickBot="1" x14ac:dyDescent="0.4">
      <c r="B70" s="349" t="s">
        <v>1486</v>
      </c>
      <c r="C70" s="330">
        <v>63</v>
      </c>
      <c r="D70" s="331" t="s">
        <v>290</v>
      </c>
      <c r="E70" s="332" t="s">
        <v>2085</v>
      </c>
      <c r="F70" s="332" t="s">
        <v>973</v>
      </c>
      <c r="G70" s="332" t="s">
        <v>973</v>
      </c>
      <c r="H70" s="332" t="s">
        <v>973</v>
      </c>
      <c r="I70" s="332" t="s">
        <v>973</v>
      </c>
      <c r="J70" s="332" t="s">
        <v>973</v>
      </c>
      <c r="K70" s="332" t="s">
        <v>973</v>
      </c>
      <c r="L70" s="333" t="s">
        <v>2109</v>
      </c>
      <c r="M70" s="331" t="s">
        <v>290</v>
      </c>
      <c r="N70" s="334"/>
      <c r="O70" s="331" t="s">
        <v>290</v>
      </c>
      <c r="P70" s="334"/>
    </row>
    <row r="71" spans="2:16" ht="21.5" thickBot="1" x14ac:dyDescent="0.4">
      <c r="B71" s="353" t="s">
        <v>1490</v>
      </c>
      <c r="C71" s="330">
        <v>64</v>
      </c>
      <c r="D71" s="331" t="s">
        <v>290</v>
      </c>
      <c r="E71" s="332" t="s">
        <v>2085</v>
      </c>
      <c r="F71" s="332" t="s">
        <v>973</v>
      </c>
      <c r="G71" s="332" t="s">
        <v>973</v>
      </c>
      <c r="H71" s="332" t="s">
        <v>973</v>
      </c>
      <c r="I71" s="332" t="s">
        <v>973</v>
      </c>
      <c r="J71" s="332" t="s">
        <v>973</v>
      </c>
      <c r="K71" s="332" t="s">
        <v>973</v>
      </c>
      <c r="L71" s="333" t="s">
        <v>2111</v>
      </c>
      <c r="M71" s="331" t="s">
        <v>290</v>
      </c>
      <c r="N71" s="334"/>
      <c r="O71" s="331" t="s">
        <v>290</v>
      </c>
      <c r="P71" s="334"/>
    </row>
    <row r="72" spans="2:16" ht="21.5" thickBot="1" x14ac:dyDescent="0.4">
      <c r="B72" s="348" t="s">
        <v>1497</v>
      </c>
      <c r="C72" s="330">
        <v>65</v>
      </c>
      <c r="D72" s="331" t="s">
        <v>290</v>
      </c>
      <c r="E72" s="332" t="s">
        <v>2085</v>
      </c>
      <c r="F72" s="332" t="s">
        <v>973</v>
      </c>
      <c r="G72" s="332" t="s">
        <v>973</v>
      </c>
      <c r="H72" s="332" t="s">
        <v>973</v>
      </c>
      <c r="I72" s="332" t="s">
        <v>973</v>
      </c>
      <c r="J72" s="332" t="s">
        <v>973</v>
      </c>
      <c r="K72" s="332" t="s">
        <v>973</v>
      </c>
      <c r="L72" s="333" t="s">
        <v>2111</v>
      </c>
      <c r="M72" s="331" t="s">
        <v>290</v>
      </c>
      <c r="N72" s="334"/>
      <c r="O72" s="331" t="s">
        <v>290</v>
      </c>
      <c r="P72" s="334"/>
    </row>
    <row r="73" spans="2:16" ht="21.5" thickBot="1" x14ac:dyDescent="0.4">
      <c r="B73" s="348" t="s">
        <v>1504</v>
      </c>
      <c r="C73" s="330">
        <v>66</v>
      </c>
      <c r="D73" s="331" t="s">
        <v>290</v>
      </c>
      <c r="E73" s="332" t="s">
        <v>2085</v>
      </c>
      <c r="F73" s="332" t="s">
        <v>973</v>
      </c>
      <c r="G73" s="332" t="s">
        <v>973</v>
      </c>
      <c r="H73" s="332" t="s">
        <v>973</v>
      </c>
      <c r="I73" s="332" t="s">
        <v>973</v>
      </c>
      <c r="J73" s="332" t="s">
        <v>973</v>
      </c>
      <c r="K73" s="332" t="s">
        <v>973</v>
      </c>
      <c r="L73" s="333" t="s">
        <v>2111</v>
      </c>
      <c r="M73" s="331" t="s">
        <v>290</v>
      </c>
      <c r="N73" s="334"/>
      <c r="O73" s="331" t="s">
        <v>290</v>
      </c>
      <c r="P73" s="334"/>
    </row>
    <row r="74" spans="2:16" ht="21.5" thickBot="1" x14ac:dyDescent="0.4">
      <c r="B74" s="348" t="s">
        <v>1511</v>
      </c>
      <c r="C74" s="330">
        <v>67</v>
      </c>
      <c r="D74" s="331" t="s">
        <v>290</v>
      </c>
      <c r="E74" s="332" t="s">
        <v>2085</v>
      </c>
      <c r="F74" s="332" t="s">
        <v>973</v>
      </c>
      <c r="G74" s="332" t="s">
        <v>973</v>
      </c>
      <c r="H74" s="332" t="s">
        <v>973</v>
      </c>
      <c r="I74" s="332" t="s">
        <v>973</v>
      </c>
      <c r="J74" s="332" t="s">
        <v>973</v>
      </c>
      <c r="K74" s="332" t="s">
        <v>973</v>
      </c>
      <c r="L74" s="333" t="s">
        <v>2111</v>
      </c>
      <c r="M74" s="331" t="s">
        <v>290</v>
      </c>
      <c r="N74" s="334"/>
      <c r="O74" s="331" t="s">
        <v>290</v>
      </c>
      <c r="P74" s="334"/>
    </row>
    <row r="75" spans="2:16" ht="21.5" thickBot="1" x14ac:dyDescent="0.4">
      <c r="B75" s="348" t="s">
        <v>1516</v>
      </c>
      <c r="C75" s="330">
        <v>68</v>
      </c>
      <c r="D75" s="331" t="s">
        <v>290</v>
      </c>
      <c r="E75" s="332" t="s">
        <v>2085</v>
      </c>
      <c r="F75" s="332" t="s">
        <v>973</v>
      </c>
      <c r="G75" s="332" t="s">
        <v>973</v>
      </c>
      <c r="H75" s="332" t="s">
        <v>973</v>
      </c>
      <c r="I75" s="332" t="s">
        <v>973</v>
      </c>
      <c r="J75" s="332" t="s">
        <v>973</v>
      </c>
      <c r="K75" s="332" t="s">
        <v>973</v>
      </c>
      <c r="L75" s="333" t="s">
        <v>2111</v>
      </c>
      <c r="M75" s="331" t="s">
        <v>290</v>
      </c>
      <c r="N75" s="334"/>
      <c r="O75" s="331" t="s">
        <v>290</v>
      </c>
      <c r="P75" s="334"/>
    </row>
    <row r="76" spans="2:16" ht="21.5" thickBot="1" x14ac:dyDescent="0.4">
      <c r="B76" s="348" t="s">
        <v>1522</v>
      </c>
      <c r="C76" s="330">
        <v>69</v>
      </c>
      <c r="D76" s="331" t="s">
        <v>290</v>
      </c>
      <c r="E76" s="332" t="s">
        <v>2085</v>
      </c>
      <c r="F76" s="332" t="s">
        <v>973</v>
      </c>
      <c r="G76" s="332" t="s">
        <v>973</v>
      </c>
      <c r="H76" s="332" t="s">
        <v>973</v>
      </c>
      <c r="I76" s="332" t="s">
        <v>973</v>
      </c>
      <c r="J76" s="332" t="s">
        <v>973</v>
      </c>
      <c r="K76" s="332" t="s">
        <v>973</v>
      </c>
      <c r="L76" s="333" t="s">
        <v>2111</v>
      </c>
      <c r="M76" s="331" t="s">
        <v>290</v>
      </c>
      <c r="N76" s="334"/>
      <c r="O76" s="331" t="s">
        <v>290</v>
      </c>
      <c r="P76" s="334"/>
    </row>
    <row r="77" spans="2:16" ht="21.5" thickBot="1" x14ac:dyDescent="0.4">
      <c r="B77" s="348" t="s">
        <v>1529</v>
      </c>
      <c r="C77" s="330">
        <v>70</v>
      </c>
      <c r="D77" s="331" t="s">
        <v>290</v>
      </c>
      <c r="E77" s="332" t="s">
        <v>2085</v>
      </c>
      <c r="F77" s="332" t="s">
        <v>973</v>
      </c>
      <c r="G77" s="332" t="s">
        <v>973</v>
      </c>
      <c r="H77" s="332" t="s">
        <v>973</v>
      </c>
      <c r="I77" s="332" t="s">
        <v>973</v>
      </c>
      <c r="J77" s="332" t="s">
        <v>973</v>
      </c>
      <c r="K77" s="332" t="s">
        <v>973</v>
      </c>
      <c r="L77" s="333" t="s">
        <v>2111</v>
      </c>
      <c r="M77" s="331" t="s">
        <v>290</v>
      </c>
      <c r="N77" s="334"/>
      <c r="O77" s="331" t="s">
        <v>290</v>
      </c>
      <c r="P77" s="334"/>
    </row>
    <row r="78" spans="2:16" ht="21.5" thickBot="1" x14ac:dyDescent="0.4">
      <c r="B78" s="348" t="s">
        <v>1535</v>
      </c>
      <c r="C78" s="330">
        <v>71</v>
      </c>
      <c r="D78" s="331" t="s">
        <v>290</v>
      </c>
      <c r="E78" s="332" t="s">
        <v>2085</v>
      </c>
      <c r="F78" s="332" t="s">
        <v>973</v>
      </c>
      <c r="G78" s="332" t="s">
        <v>973</v>
      </c>
      <c r="H78" s="332" t="s">
        <v>973</v>
      </c>
      <c r="I78" s="332" t="s">
        <v>973</v>
      </c>
      <c r="J78" s="332" t="s">
        <v>973</v>
      </c>
      <c r="K78" s="332" t="s">
        <v>973</v>
      </c>
      <c r="L78" s="333" t="s">
        <v>2111</v>
      </c>
      <c r="M78" s="331" t="s">
        <v>290</v>
      </c>
      <c r="N78" s="334"/>
      <c r="O78" s="331" t="s">
        <v>290</v>
      </c>
      <c r="P78" s="334"/>
    </row>
    <row r="79" spans="2:16" ht="21.5" thickBot="1" x14ac:dyDescent="0.4">
      <c r="B79" s="348" t="s">
        <v>1540</v>
      </c>
      <c r="C79" s="330">
        <v>72</v>
      </c>
      <c r="D79" s="331" t="s">
        <v>290</v>
      </c>
      <c r="E79" s="332" t="s">
        <v>2085</v>
      </c>
      <c r="F79" s="332" t="s">
        <v>973</v>
      </c>
      <c r="G79" s="332" t="s">
        <v>973</v>
      </c>
      <c r="H79" s="332" t="s">
        <v>973</v>
      </c>
      <c r="I79" s="332" t="s">
        <v>973</v>
      </c>
      <c r="J79" s="332" t="s">
        <v>973</v>
      </c>
      <c r="K79" s="332" t="s">
        <v>973</v>
      </c>
      <c r="L79" s="333" t="s">
        <v>2111</v>
      </c>
      <c r="M79" s="331" t="s">
        <v>290</v>
      </c>
      <c r="N79" s="334"/>
      <c r="O79" s="331" t="s">
        <v>290</v>
      </c>
      <c r="P79" s="334"/>
    </row>
    <row r="80" spans="2:16" ht="21.5" thickBot="1" x14ac:dyDescent="0.4">
      <c r="B80" s="349" t="s">
        <v>2112</v>
      </c>
      <c r="C80" s="330">
        <v>73</v>
      </c>
      <c r="D80" s="331" t="s">
        <v>290</v>
      </c>
      <c r="E80" s="332" t="s">
        <v>2085</v>
      </c>
      <c r="F80" s="332" t="s">
        <v>973</v>
      </c>
      <c r="G80" s="332" t="s">
        <v>973</v>
      </c>
      <c r="H80" s="332" t="s">
        <v>973</v>
      </c>
      <c r="I80" s="332" t="s">
        <v>973</v>
      </c>
      <c r="J80" s="332" t="s">
        <v>973</v>
      </c>
      <c r="K80" s="332" t="s">
        <v>973</v>
      </c>
      <c r="L80" s="333" t="s">
        <v>2111</v>
      </c>
      <c r="M80" s="331" t="s">
        <v>290</v>
      </c>
      <c r="N80" s="334"/>
      <c r="O80" s="331" t="s">
        <v>290</v>
      </c>
      <c r="P80" s="334"/>
    </row>
    <row r="81" spans="2:16" ht="16" thickBot="1" x14ac:dyDescent="0.4">
      <c r="B81" s="354" t="s">
        <v>1552</v>
      </c>
      <c r="C81" s="330">
        <v>74</v>
      </c>
      <c r="D81" s="331" t="s">
        <v>290</v>
      </c>
      <c r="E81" s="331" t="s">
        <v>290</v>
      </c>
      <c r="F81" s="331" t="s">
        <v>290</v>
      </c>
      <c r="G81" s="331" t="s">
        <v>290</v>
      </c>
      <c r="H81" s="331" t="s">
        <v>290</v>
      </c>
      <c r="I81" s="331" t="s">
        <v>290</v>
      </c>
      <c r="J81" s="331" t="s">
        <v>290</v>
      </c>
      <c r="K81" s="331" t="s">
        <v>290</v>
      </c>
      <c r="L81" s="331" t="s">
        <v>290</v>
      </c>
      <c r="M81" s="331" t="s">
        <v>290</v>
      </c>
      <c r="N81" s="334"/>
      <c r="O81" s="331" t="s">
        <v>290</v>
      </c>
      <c r="P81" s="334"/>
    </row>
    <row r="82" spans="2:16" ht="21.5" thickBot="1" x14ac:dyDescent="0.4">
      <c r="B82" s="351" t="s">
        <v>1559</v>
      </c>
      <c r="C82" s="330">
        <v>75</v>
      </c>
      <c r="D82" s="331" t="s">
        <v>290</v>
      </c>
      <c r="E82" s="332" t="s">
        <v>2113</v>
      </c>
      <c r="F82" s="332" t="s">
        <v>973</v>
      </c>
      <c r="G82" s="332" t="s">
        <v>973</v>
      </c>
      <c r="H82" s="332" t="s">
        <v>973</v>
      </c>
      <c r="I82" s="332" t="s">
        <v>973</v>
      </c>
      <c r="J82" s="332" t="s">
        <v>973</v>
      </c>
      <c r="K82" s="332" t="s">
        <v>973</v>
      </c>
      <c r="L82" s="333" t="s">
        <v>2114</v>
      </c>
      <c r="M82" s="331" t="s">
        <v>290</v>
      </c>
      <c r="N82" s="334"/>
      <c r="O82" s="331" t="s">
        <v>290</v>
      </c>
      <c r="P82" s="334"/>
    </row>
    <row r="83" spans="2:16" ht="21.5" thickBot="1" x14ac:dyDescent="0.4">
      <c r="B83" s="348" t="s">
        <v>1568</v>
      </c>
      <c r="C83" s="330">
        <v>76</v>
      </c>
      <c r="D83" s="331" t="s">
        <v>290</v>
      </c>
      <c r="E83" s="331" t="s">
        <v>290</v>
      </c>
      <c r="F83" s="331" t="s">
        <v>290</v>
      </c>
      <c r="G83" s="331" t="s">
        <v>290</v>
      </c>
      <c r="H83" s="331" t="s">
        <v>290</v>
      </c>
      <c r="I83" s="331" t="s">
        <v>290</v>
      </c>
      <c r="J83" s="331" t="s">
        <v>290</v>
      </c>
      <c r="K83" s="331" t="s">
        <v>290</v>
      </c>
      <c r="L83" s="331" t="s">
        <v>290</v>
      </c>
      <c r="M83" s="331" t="s">
        <v>290</v>
      </c>
      <c r="N83" s="334"/>
      <c r="O83" s="331" t="s">
        <v>290</v>
      </c>
      <c r="P83" s="334"/>
    </row>
    <row r="84" spans="2:16" ht="16" thickBot="1" x14ac:dyDescent="0.4">
      <c r="B84" s="348" t="s">
        <v>1575</v>
      </c>
      <c r="C84" s="330">
        <v>77</v>
      </c>
      <c r="D84" s="331" t="s">
        <v>290</v>
      </c>
      <c r="E84" s="331" t="s">
        <v>290</v>
      </c>
      <c r="F84" s="331" t="s">
        <v>290</v>
      </c>
      <c r="G84" s="331" t="s">
        <v>290</v>
      </c>
      <c r="H84" s="331" t="s">
        <v>290</v>
      </c>
      <c r="I84" s="331" t="s">
        <v>290</v>
      </c>
      <c r="J84" s="331" t="s">
        <v>290</v>
      </c>
      <c r="K84" s="331" t="s">
        <v>290</v>
      </c>
      <c r="L84" s="331" t="s">
        <v>290</v>
      </c>
      <c r="M84" s="331" t="s">
        <v>290</v>
      </c>
      <c r="N84" s="334"/>
      <c r="O84" s="331" t="s">
        <v>290</v>
      </c>
      <c r="P84" s="334"/>
    </row>
    <row r="85" spans="2:16" ht="16" thickBot="1" x14ac:dyDescent="0.4">
      <c r="B85" s="348" t="s">
        <v>1582</v>
      </c>
      <c r="C85" s="330">
        <v>78</v>
      </c>
      <c r="D85" s="331" t="s">
        <v>290</v>
      </c>
      <c r="E85" s="331" t="s">
        <v>290</v>
      </c>
      <c r="F85" s="331" t="s">
        <v>290</v>
      </c>
      <c r="G85" s="331" t="s">
        <v>290</v>
      </c>
      <c r="H85" s="331" t="s">
        <v>290</v>
      </c>
      <c r="I85" s="331" t="s">
        <v>290</v>
      </c>
      <c r="J85" s="331" t="s">
        <v>290</v>
      </c>
      <c r="K85" s="331" t="s">
        <v>290</v>
      </c>
      <c r="L85" s="331" t="s">
        <v>290</v>
      </c>
      <c r="M85" s="331" t="s">
        <v>290</v>
      </c>
      <c r="N85" s="334"/>
      <c r="O85" s="331" t="s">
        <v>290</v>
      </c>
      <c r="P85" s="334"/>
    </row>
    <row r="86" spans="2:16" ht="21.5" thickBot="1" x14ac:dyDescent="0.4">
      <c r="B86" s="348" t="s">
        <v>1589</v>
      </c>
      <c r="C86" s="330">
        <v>79</v>
      </c>
      <c r="D86" s="331" t="s">
        <v>290</v>
      </c>
      <c r="E86" s="332" t="s">
        <v>2113</v>
      </c>
      <c r="F86" s="332" t="s">
        <v>973</v>
      </c>
      <c r="G86" s="332" t="s">
        <v>973</v>
      </c>
      <c r="H86" s="332" t="s">
        <v>973</v>
      </c>
      <c r="I86" s="332" t="s">
        <v>973</v>
      </c>
      <c r="J86" s="332" t="s">
        <v>973</v>
      </c>
      <c r="K86" s="332" t="s">
        <v>973</v>
      </c>
      <c r="L86" s="333" t="s">
        <v>2114</v>
      </c>
      <c r="M86" s="331" t="s">
        <v>290</v>
      </c>
      <c r="N86" s="334"/>
      <c r="O86" s="331" t="s">
        <v>290</v>
      </c>
      <c r="P86" s="334"/>
    </row>
    <row r="87" spans="2:16" ht="21.5" thickBot="1" x14ac:dyDescent="0.4">
      <c r="B87" s="348" t="s">
        <v>1595</v>
      </c>
      <c r="C87" s="330">
        <v>80</v>
      </c>
      <c r="D87" s="331" t="s">
        <v>290</v>
      </c>
      <c r="E87" s="332" t="s">
        <v>2113</v>
      </c>
      <c r="F87" s="332" t="s">
        <v>973</v>
      </c>
      <c r="G87" s="332" t="s">
        <v>973</v>
      </c>
      <c r="H87" s="332" t="s">
        <v>973</v>
      </c>
      <c r="I87" s="332" t="s">
        <v>973</v>
      </c>
      <c r="J87" s="332" t="s">
        <v>973</v>
      </c>
      <c r="K87" s="332" t="s">
        <v>973</v>
      </c>
      <c r="L87" s="333" t="s">
        <v>2114</v>
      </c>
      <c r="M87" s="331" t="s">
        <v>290</v>
      </c>
      <c r="N87" s="334"/>
      <c r="O87" s="331" t="s">
        <v>290</v>
      </c>
      <c r="P87" s="334"/>
    </row>
    <row r="88" spans="2:16" ht="21.5" thickBot="1" x14ac:dyDescent="0.4">
      <c r="B88" s="348" t="s">
        <v>1600</v>
      </c>
      <c r="C88" s="330">
        <v>81</v>
      </c>
      <c r="D88" s="331" t="s">
        <v>290</v>
      </c>
      <c r="E88" s="332" t="s">
        <v>2113</v>
      </c>
      <c r="F88" s="332" t="s">
        <v>973</v>
      </c>
      <c r="G88" s="332" t="s">
        <v>973</v>
      </c>
      <c r="H88" s="332" t="s">
        <v>973</v>
      </c>
      <c r="I88" s="332" t="s">
        <v>973</v>
      </c>
      <c r="J88" s="332" t="s">
        <v>973</v>
      </c>
      <c r="K88" s="332" t="s">
        <v>973</v>
      </c>
      <c r="L88" s="333" t="s">
        <v>2114</v>
      </c>
      <c r="M88" s="331" t="s">
        <v>290</v>
      </c>
      <c r="N88" s="334"/>
      <c r="O88" s="331" t="s">
        <v>290</v>
      </c>
      <c r="P88" s="334"/>
    </row>
    <row r="89" spans="2:16" ht="16" thickBot="1" x14ac:dyDescent="0.4">
      <c r="B89" s="348" t="s">
        <v>1605</v>
      </c>
      <c r="C89" s="330">
        <v>82</v>
      </c>
      <c r="D89" s="331" t="s">
        <v>290</v>
      </c>
      <c r="E89" s="331" t="s">
        <v>290</v>
      </c>
      <c r="F89" s="331" t="s">
        <v>290</v>
      </c>
      <c r="G89" s="331" t="s">
        <v>290</v>
      </c>
      <c r="H89" s="331" t="s">
        <v>290</v>
      </c>
      <c r="I89" s="331" t="s">
        <v>290</v>
      </c>
      <c r="J89" s="331" t="s">
        <v>290</v>
      </c>
      <c r="K89" s="331" t="s">
        <v>290</v>
      </c>
      <c r="L89" s="331" t="s">
        <v>290</v>
      </c>
      <c r="M89" s="331" t="s">
        <v>290</v>
      </c>
      <c r="N89" s="334"/>
      <c r="O89" s="331" t="s">
        <v>290</v>
      </c>
      <c r="P89" s="334"/>
    </row>
    <row r="90" spans="2:16" ht="16" thickBot="1" x14ac:dyDescent="0.4">
      <c r="B90" s="348" t="s">
        <v>1613</v>
      </c>
      <c r="C90" s="330">
        <v>83</v>
      </c>
      <c r="D90" s="331" t="s">
        <v>290</v>
      </c>
      <c r="E90" s="331" t="s">
        <v>290</v>
      </c>
      <c r="F90" s="331" t="s">
        <v>290</v>
      </c>
      <c r="G90" s="331" t="s">
        <v>290</v>
      </c>
      <c r="H90" s="331" t="s">
        <v>290</v>
      </c>
      <c r="I90" s="331" t="s">
        <v>290</v>
      </c>
      <c r="J90" s="331" t="s">
        <v>290</v>
      </c>
      <c r="K90" s="331" t="s">
        <v>290</v>
      </c>
      <c r="L90" s="331" t="s">
        <v>290</v>
      </c>
      <c r="M90" s="331" t="s">
        <v>290</v>
      </c>
      <c r="N90" s="334"/>
      <c r="O90" s="331" t="s">
        <v>290</v>
      </c>
      <c r="P90" s="334"/>
    </row>
    <row r="91" spans="2:16" ht="21.5" thickBot="1" x14ac:dyDescent="0.4">
      <c r="B91" s="348" t="s">
        <v>1619</v>
      </c>
      <c r="C91" s="330">
        <v>84</v>
      </c>
      <c r="D91" s="331" t="s">
        <v>290</v>
      </c>
      <c r="E91" s="332" t="s">
        <v>2113</v>
      </c>
      <c r="F91" s="332" t="s">
        <v>973</v>
      </c>
      <c r="G91" s="332" t="s">
        <v>973</v>
      </c>
      <c r="H91" s="332" t="s">
        <v>973</v>
      </c>
      <c r="I91" s="332" t="s">
        <v>973</v>
      </c>
      <c r="J91" s="332" t="s">
        <v>973</v>
      </c>
      <c r="K91" s="332" t="s">
        <v>973</v>
      </c>
      <c r="L91" s="333" t="s">
        <v>2114</v>
      </c>
      <c r="M91" s="331" t="s">
        <v>290</v>
      </c>
      <c r="N91" s="334"/>
      <c r="O91" s="331" t="s">
        <v>290</v>
      </c>
      <c r="P91" s="334"/>
    </row>
    <row r="92" spans="2:16" ht="21.5" thickBot="1" x14ac:dyDescent="0.4">
      <c r="B92" s="348" t="s">
        <v>1627</v>
      </c>
      <c r="C92" s="330">
        <v>85</v>
      </c>
      <c r="D92" s="331" t="s">
        <v>290</v>
      </c>
      <c r="E92" s="332" t="s">
        <v>2113</v>
      </c>
      <c r="F92" s="332" t="s">
        <v>973</v>
      </c>
      <c r="G92" s="332" t="s">
        <v>973</v>
      </c>
      <c r="H92" s="332" t="s">
        <v>973</v>
      </c>
      <c r="I92" s="332" t="s">
        <v>973</v>
      </c>
      <c r="J92" s="332" t="s">
        <v>973</v>
      </c>
      <c r="K92" s="332" t="s">
        <v>973</v>
      </c>
      <c r="L92" s="333" t="s">
        <v>2114</v>
      </c>
      <c r="M92" s="331" t="s">
        <v>290</v>
      </c>
      <c r="N92" s="334"/>
      <c r="O92" s="331" t="s">
        <v>290</v>
      </c>
      <c r="P92" s="334"/>
    </row>
    <row r="93" spans="2:16" ht="21.5" thickBot="1" x14ac:dyDescent="0.4">
      <c r="B93" s="348" t="s">
        <v>1632</v>
      </c>
      <c r="C93" s="330">
        <v>86</v>
      </c>
      <c r="D93" s="331" t="s">
        <v>290</v>
      </c>
      <c r="E93" s="332" t="s">
        <v>2113</v>
      </c>
      <c r="F93" s="332" t="s">
        <v>973</v>
      </c>
      <c r="G93" s="332" t="s">
        <v>973</v>
      </c>
      <c r="H93" s="332" t="s">
        <v>973</v>
      </c>
      <c r="I93" s="332" t="s">
        <v>973</v>
      </c>
      <c r="J93" s="332" t="s">
        <v>973</v>
      </c>
      <c r="K93" s="332" t="s">
        <v>973</v>
      </c>
      <c r="L93" s="333" t="s">
        <v>2114</v>
      </c>
      <c r="M93" s="331" t="s">
        <v>290</v>
      </c>
      <c r="N93" s="334"/>
      <c r="O93" s="331" t="s">
        <v>290</v>
      </c>
      <c r="P93" s="334"/>
    </row>
    <row r="94" spans="2:16" ht="21.5" thickBot="1" x14ac:dyDescent="0.4">
      <c r="B94" s="348" t="s">
        <v>1637</v>
      </c>
      <c r="C94" s="330">
        <v>87</v>
      </c>
      <c r="D94" s="331" t="s">
        <v>290</v>
      </c>
      <c r="E94" s="332" t="s">
        <v>2113</v>
      </c>
      <c r="F94" s="332" t="s">
        <v>973</v>
      </c>
      <c r="G94" s="332" t="s">
        <v>973</v>
      </c>
      <c r="H94" s="332" t="s">
        <v>973</v>
      </c>
      <c r="I94" s="332" t="s">
        <v>973</v>
      </c>
      <c r="J94" s="332" t="s">
        <v>973</v>
      </c>
      <c r="K94" s="332" t="s">
        <v>973</v>
      </c>
      <c r="L94" s="333" t="s">
        <v>2114</v>
      </c>
      <c r="M94" s="331" t="s">
        <v>290</v>
      </c>
      <c r="N94" s="334"/>
      <c r="O94" s="331" t="s">
        <v>290</v>
      </c>
      <c r="P94" s="334"/>
    </row>
    <row r="95" spans="2:16" ht="21.5" thickBot="1" x14ac:dyDescent="0.4">
      <c r="B95" s="348" t="s">
        <v>1644</v>
      </c>
      <c r="C95" s="330">
        <v>88</v>
      </c>
      <c r="D95" s="331" t="s">
        <v>290</v>
      </c>
      <c r="E95" s="332" t="s">
        <v>2113</v>
      </c>
      <c r="F95" s="332" t="s">
        <v>973</v>
      </c>
      <c r="G95" s="332" t="s">
        <v>973</v>
      </c>
      <c r="H95" s="332" t="s">
        <v>973</v>
      </c>
      <c r="I95" s="332" t="s">
        <v>973</v>
      </c>
      <c r="J95" s="332" t="s">
        <v>973</v>
      </c>
      <c r="K95" s="332" t="s">
        <v>973</v>
      </c>
      <c r="L95" s="333" t="s">
        <v>2114</v>
      </c>
      <c r="M95" s="331" t="s">
        <v>290</v>
      </c>
      <c r="N95" s="334"/>
      <c r="O95" s="331" t="s">
        <v>290</v>
      </c>
      <c r="P95" s="334"/>
    </row>
    <row r="96" spans="2:16" ht="21.5" thickBot="1" x14ac:dyDescent="0.4">
      <c r="B96" s="348" t="s">
        <v>1650</v>
      </c>
      <c r="C96" s="330">
        <v>89</v>
      </c>
      <c r="D96" s="331" t="s">
        <v>290</v>
      </c>
      <c r="E96" s="332" t="s">
        <v>2113</v>
      </c>
      <c r="F96" s="332" t="s">
        <v>973</v>
      </c>
      <c r="G96" s="332" t="s">
        <v>973</v>
      </c>
      <c r="H96" s="332" t="s">
        <v>973</v>
      </c>
      <c r="I96" s="332" t="s">
        <v>973</v>
      </c>
      <c r="J96" s="332" t="s">
        <v>973</v>
      </c>
      <c r="K96" s="332" t="s">
        <v>973</v>
      </c>
      <c r="L96" s="333" t="s">
        <v>2114</v>
      </c>
      <c r="M96" s="331" t="s">
        <v>290</v>
      </c>
      <c r="N96" s="334"/>
      <c r="O96" s="331" t="s">
        <v>290</v>
      </c>
      <c r="P96" s="334"/>
    </row>
    <row r="97" spans="2:16" ht="32" thickBot="1" x14ac:dyDescent="0.4">
      <c r="B97" s="348" t="s">
        <v>1655</v>
      </c>
      <c r="C97" s="330">
        <v>90</v>
      </c>
      <c r="D97" s="331" t="s">
        <v>290</v>
      </c>
      <c r="E97" s="332" t="s">
        <v>2113</v>
      </c>
      <c r="F97" s="332" t="s">
        <v>973</v>
      </c>
      <c r="G97" s="332" t="s">
        <v>973</v>
      </c>
      <c r="H97" s="332" t="s">
        <v>973</v>
      </c>
      <c r="I97" s="332" t="s">
        <v>973</v>
      </c>
      <c r="J97" s="332" t="s">
        <v>973</v>
      </c>
      <c r="K97" s="332" t="s">
        <v>973</v>
      </c>
      <c r="L97" s="333" t="s">
        <v>2114</v>
      </c>
      <c r="M97" s="331" t="s">
        <v>290</v>
      </c>
      <c r="N97" s="334"/>
      <c r="O97" s="331" t="s">
        <v>290</v>
      </c>
      <c r="P97" s="334"/>
    </row>
    <row r="98" spans="2:16" ht="16" thickBot="1" x14ac:dyDescent="0.4">
      <c r="B98" s="348" t="s">
        <v>1661</v>
      </c>
      <c r="C98" s="330">
        <v>91</v>
      </c>
      <c r="D98" s="331" t="s">
        <v>290</v>
      </c>
      <c r="E98" s="331" t="s">
        <v>290</v>
      </c>
      <c r="F98" s="331" t="s">
        <v>290</v>
      </c>
      <c r="G98" s="331" t="s">
        <v>290</v>
      </c>
      <c r="H98" s="331" t="s">
        <v>290</v>
      </c>
      <c r="I98" s="331" t="s">
        <v>290</v>
      </c>
      <c r="J98" s="331" t="s">
        <v>290</v>
      </c>
      <c r="K98" s="331" t="s">
        <v>290</v>
      </c>
      <c r="L98" s="331" t="s">
        <v>290</v>
      </c>
      <c r="M98" s="331" t="s">
        <v>290</v>
      </c>
      <c r="N98" s="334"/>
      <c r="O98" s="331" t="s">
        <v>290</v>
      </c>
      <c r="P98" s="334"/>
    </row>
    <row r="99" spans="2:16" ht="16" thickBot="1" x14ac:dyDescent="0.4">
      <c r="B99" s="348" t="s">
        <v>1668</v>
      </c>
      <c r="C99" s="330">
        <v>92</v>
      </c>
      <c r="D99" s="331" t="s">
        <v>290</v>
      </c>
      <c r="E99" s="331" t="s">
        <v>290</v>
      </c>
      <c r="F99" s="331" t="s">
        <v>290</v>
      </c>
      <c r="G99" s="331" t="s">
        <v>290</v>
      </c>
      <c r="H99" s="331" t="s">
        <v>290</v>
      </c>
      <c r="I99" s="331" t="s">
        <v>290</v>
      </c>
      <c r="J99" s="331" t="s">
        <v>290</v>
      </c>
      <c r="K99" s="331" t="s">
        <v>290</v>
      </c>
      <c r="L99" s="331" t="s">
        <v>290</v>
      </c>
      <c r="M99" s="331" t="s">
        <v>290</v>
      </c>
      <c r="N99" s="334"/>
      <c r="O99" s="331" t="s">
        <v>290</v>
      </c>
      <c r="P99" s="334"/>
    </row>
    <row r="100" spans="2:16" ht="21.5" thickBot="1" x14ac:dyDescent="0.4">
      <c r="B100" s="348" t="s">
        <v>1673</v>
      </c>
      <c r="C100" s="330">
        <v>93</v>
      </c>
      <c r="D100" s="331" t="s">
        <v>290</v>
      </c>
      <c r="E100" s="332" t="s">
        <v>2113</v>
      </c>
      <c r="F100" s="332" t="s">
        <v>973</v>
      </c>
      <c r="G100" s="332" t="s">
        <v>973</v>
      </c>
      <c r="H100" s="332" t="s">
        <v>973</v>
      </c>
      <c r="I100" s="332" t="s">
        <v>973</v>
      </c>
      <c r="J100" s="332" t="s">
        <v>973</v>
      </c>
      <c r="K100" s="332" t="s">
        <v>973</v>
      </c>
      <c r="L100" s="333" t="s">
        <v>2114</v>
      </c>
      <c r="M100" s="331" t="s">
        <v>290</v>
      </c>
      <c r="N100" s="334"/>
      <c r="O100" s="331" t="s">
        <v>290</v>
      </c>
      <c r="P100" s="334"/>
    </row>
    <row r="101" spans="2:16" ht="21.5" thickBot="1" x14ac:dyDescent="0.4">
      <c r="B101" s="348" t="s">
        <v>1679</v>
      </c>
      <c r="C101" s="330">
        <v>94</v>
      </c>
      <c r="D101" s="331" t="s">
        <v>290</v>
      </c>
      <c r="E101" s="332" t="s">
        <v>2113</v>
      </c>
      <c r="F101" s="332" t="s">
        <v>973</v>
      </c>
      <c r="G101" s="332" t="s">
        <v>973</v>
      </c>
      <c r="H101" s="332" t="s">
        <v>973</v>
      </c>
      <c r="I101" s="332" t="s">
        <v>973</v>
      </c>
      <c r="J101" s="332" t="s">
        <v>973</v>
      </c>
      <c r="K101" s="332" t="s">
        <v>973</v>
      </c>
      <c r="L101" s="333" t="s">
        <v>2114</v>
      </c>
      <c r="M101" s="331" t="s">
        <v>290</v>
      </c>
      <c r="N101" s="334"/>
      <c r="O101" s="331" t="s">
        <v>290</v>
      </c>
      <c r="P101" s="334"/>
    </row>
    <row r="102" spans="2:16" ht="21.5" thickBot="1" x14ac:dyDescent="0.4">
      <c r="B102" s="349" t="s">
        <v>1685</v>
      </c>
      <c r="C102" s="330">
        <v>95</v>
      </c>
      <c r="D102" s="331" t="s">
        <v>290</v>
      </c>
      <c r="E102" s="332" t="s">
        <v>2113</v>
      </c>
      <c r="F102" s="332" t="s">
        <v>973</v>
      </c>
      <c r="G102" s="332" t="s">
        <v>973</v>
      </c>
      <c r="H102" s="332" t="s">
        <v>973</v>
      </c>
      <c r="I102" s="332" t="s">
        <v>973</v>
      </c>
      <c r="J102" s="332" t="s">
        <v>973</v>
      </c>
      <c r="K102" s="332" t="s">
        <v>973</v>
      </c>
      <c r="L102" s="333" t="s">
        <v>2114</v>
      </c>
      <c r="M102" s="331" t="s">
        <v>290</v>
      </c>
      <c r="N102" s="334"/>
      <c r="O102" s="331" t="s">
        <v>290</v>
      </c>
      <c r="P102" s="334"/>
    </row>
    <row r="103" spans="2:16" ht="21.5" thickBot="1" x14ac:dyDescent="0.4">
      <c r="B103" s="355" t="s">
        <v>1690</v>
      </c>
      <c r="C103" s="330">
        <v>96</v>
      </c>
      <c r="D103" s="331" t="s">
        <v>290</v>
      </c>
      <c r="E103" s="332" t="s">
        <v>2085</v>
      </c>
      <c r="F103" s="332" t="s">
        <v>973</v>
      </c>
      <c r="G103" s="332" t="s">
        <v>973</v>
      </c>
      <c r="H103" s="332" t="s">
        <v>973</v>
      </c>
      <c r="I103" s="332" t="s">
        <v>973</v>
      </c>
      <c r="J103" s="332" t="s">
        <v>973</v>
      </c>
      <c r="K103" s="332" t="s">
        <v>973</v>
      </c>
      <c r="L103" s="333" t="s">
        <v>2115</v>
      </c>
      <c r="M103" s="331" t="s">
        <v>290</v>
      </c>
      <c r="N103" s="334"/>
      <c r="O103" s="331" t="s">
        <v>290</v>
      </c>
      <c r="P103" s="334"/>
    </row>
    <row r="104" spans="2:16" ht="16" thickBot="1" x14ac:dyDescent="0.4">
      <c r="B104" s="345" t="s">
        <v>1697</v>
      </c>
      <c r="C104" s="330">
        <v>97</v>
      </c>
      <c r="D104" s="331" t="s">
        <v>290</v>
      </c>
      <c r="E104" s="331" t="s">
        <v>290</v>
      </c>
      <c r="F104" s="331" t="s">
        <v>290</v>
      </c>
      <c r="G104" s="331" t="s">
        <v>290</v>
      </c>
      <c r="H104" s="331" t="s">
        <v>290</v>
      </c>
      <c r="I104" s="331" t="s">
        <v>290</v>
      </c>
      <c r="J104" s="331" t="s">
        <v>290</v>
      </c>
      <c r="K104" s="331" t="s">
        <v>290</v>
      </c>
      <c r="L104" s="331" t="s">
        <v>290</v>
      </c>
      <c r="M104" s="331" t="s">
        <v>290</v>
      </c>
      <c r="N104" s="334"/>
      <c r="O104" s="331" t="s">
        <v>290</v>
      </c>
      <c r="P104" s="334"/>
    </row>
    <row r="105" spans="2:16" ht="21.5" thickBot="1" x14ac:dyDescent="0.4">
      <c r="B105" s="345" t="s">
        <v>1704</v>
      </c>
      <c r="C105" s="330">
        <v>98</v>
      </c>
      <c r="D105" s="331" t="s">
        <v>290</v>
      </c>
      <c r="E105" s="331" t="s">
        <v>290</v>
      </c>
      <c r="F105" s="331" t="s">
        <v>290</v>
      </c>
      <c r="G105" s="331" t="s">
        <v>290</v>
      </c>
      <c r="H105" s="331" t="s">
        <v>290</v>
      </c>
      <c r="I105" s="331" t="s">
        <v>290</v>
      </c>
      <c r="J105" s="331" t="s">
        <v>290</v>
      </c>
      <c r="K105" s="331" t="s">
        <v>290</v>
      </c>
      <c r="L105" s="331" t="s">
        <v>290</v>
      </c>
      <c r="M105" s="331" t="s">
        <v>290</v>
      </c>
      <c r="N105" s="334"/>
      <c r="O105" s="331" t="s">
        <v>290</v>
      </c>
      <c r="P105" s="334"/>
    </row>
    <row r="106" spans="2:16" ht="21.5" thickBot="1" x14ac:dyDescent="0.4">
      <c r="B106" s="345" t="s">
        <v>1712</v>
      </c>
      <c r="C106" s="330">
        <v>99</v>
      </c>
      <c r="D106" s="331" t="s">
        <v>290</v>
      </c>
      <c r="E106" s="331" t="s">
        <v>290</v>
      </c>
      <c r="F106" s="331" t="s">
        <v>290</v>
      </c>
      <c r="G106" s="331" t="s">
        <v>290</v>
      </c>
      <c r="H106" s="331" t="s">
        <v>290</v>
      </c>
      <c r="I106" s="331" t="s">
        <v>290</v>
      </c>
      <c r="J106" s="331" t="s">
        <v>290</v>
      </c>
      <c r="K106" s="331" t="s">
        <v>290</v>
      </c>
      <c r="L106" s="331" t="s">
        <v>290</v>
      </c>
      <c r="M106" s="331" t="s">
        <v>290</v>
      </c>
      <c r="N106" s="334"/>
      <c r="O106" s="331" t="s">
        <v>290</v>
      </c>
      <c r="P106" s="334"/>
    </row>
    <row r="107" spans="2:16" ht="16" thickBot="1" x14ac:dyDescent="0.4">
      <c r="B107" s="345" t="s">
        <v>1718</v>
      </c>
      <c r="C107" s="330">
        <v>100</v>
      </c>
      <c r="D107" s="331" t="s">
        <v>290</v>
      </c>
      <c r="E107" s="331" t="s">
        <v>290</v>
      </c>
      <c r="F107" s="331" t="s">
        <v>290</v>
      </c>
      <c r="G107" s="331" t="s">
        <v>290</v>
      </c>
      <c r="H107" s="331" t="s">
        <v>290</v>
      </c>
      <c r="I107" s="331" t="s">
        <v>290</v>
      </c>
      <c r="J107" s="331" t="s">
        <v>290</v>
      </c>
      <c r="K107" s="331" t="s">
        <v>290</v>
      </c>
      <c r="L107" s="331" t="s">
        <v>290</v>
      </c>
      <c r="M107" s="331" t="s">
        <v>290</v>
      </c>
      <c r="N107" s="334"/>
      <c r="O107" s="331" t="s">
        <v>290</v>
      </c>
      <c r="P107" s="334"/>
    </row>
    <row r="108" spans="2:16" ht="16" thickBot="1" x14ac:dyDescent="0.4">
      <c r="B108" s="347" t="s">
        <v>1724</v>
      </c>
      <c r="C108" s="330">
        <v>101</v>
      </c>
      <c r="D108" s="331" t="s">
        <v>290</v>
      </c>
      <c r="E108" s="331" t="s">
        <v>290</v>
      </c>
      <c r="F108" s="331" t="s">
        <v>290</v>
      </c>
      <c r="G108" s="331" t="s">
        <v>290</v>
      </c>
      <c r="H108" s="331" t="s">
        <v>290</v>
      </c>
      <c r="I108" s="331" t="s">
        <v>290</v>
      </c>
      <c r="J108" s="331" t="s">
        <v>290</v>
      </c>
      <c r="K108" s="331" t="s">
        <v>290</v>
      </c>
      <c r="L108" s="331" t="s">
        <v>290</v>
      </c>
      <c r="M108" s="331" t="s">
        <v>290</v>
      </c>
      <c r="N108" s="334"/>
      <c r="O108" s="331" t="s">
        <v>290</v>
      </c>
      <c r="P108" s="334"/>
    </row>
    <row r="109" spans="2:16" ht="16" thickBot="1" x14ac:dyDescent="0.4">
      <c r="B109" s="347" t="s">
        <v>1732</v>
      </c>
      <c r="C109" s="330">
        <v>102</v>
      </c>
      <c r="D109" s="331" t="s">
        <v>290</v>
      </c>
      <c r="E109" s="331" t="s">
        <v>290</v>
      </c>
      <c r="F109" s="331" t="s">
        <v>290</v>
      </c>
      <c r="G109" s="331" t="s">
        <v>290</v>
      </c>
      <c r="H109" s="331" t="s">
        <v>290</v>
      </c>
      <c r="I109" s="331" t="s">
        <v>290</v>
      </c>
      <c r="J109" s="331" t="s">
        <v>290</v>
      </c>
      <c r="K109" s="331" t="s">
        <v>290</v>
      </c>
      <c r="L109" s="331" t="s">
        <v>290</v>
      </c>
      <c r="M109" s="331" t="s">
        <v>290</v>
      </c>
      <c r="N109" s="334"/>
      <c r="O109" s="331" t="s">
        <v>290</v>
      </c>
      <c r="P109" s="334"/>
    </row>
    <row r="110" spans="2:16" ht="21.5" thickBot="1" x14ac:dyDescent="0.4">
      <c r="B110" s="344" t="s">
        <v>1738</v>
      </c>
      <c r="C110" s="330">
        <v>103</v>
      </c>
      <c r="D110" s="331" t="s">
        <v>290</v>
      </c>
      <c r="E110" s="331" t="s">
        <v>290</v>
      </c>
      <c r="F110" s="331" t="s">
        <v>290</v>
      </c>
      <c r="G110" s="331" t="s">
        <v>290</v>
      </c>
      <c r="H110" s="331" t="s">
        <v>290</v>
      </c>
      <c r="I110" s="331" t="s">
        <v>290</v>
      </c>
      <c r="J110" s="331" t="s">
        <v>290</v>
      </c>
      <c r="K110" s="331" t="s">
        <v>290</v>
      </c>
      <c r="L110" s="331" t="s">
        <v>290</v>
      </c>
      <c r="M110" s="331" t="s">
        <v>290</v>
      </c>
      <c r="N110" s="334"/>
      <c r="O110" s="331" t="s">
        <v>290</v>
      </c>
      <c r="P110" s="334"/>
    </row>
    <row r="111" spans="2:16" ht="16" thickBot="1" x14ac:dyDescent="0.4">
      <c r="B111" s="345" t="s">
        <v>1745</v>
      </c>
      <c r="C111" s="330">
        <v>104</v>
      </c>
      <c r="D111" s="331" t="s">
        <v>290</v>
      </c>
      <c r="E111" s="331" t="s">
        <v>290</v>
      </c>
      <c r="F111" s="331" t="s">
        <v>290</v>
      </c>
      <c r="G111" s="331" t="s">
        <v>290</v>
      </c>
      <c r="H111" s="331" t="s">
        <v>290</v>
      </c>
      <c r="I111" s="331" t="s">
        <v>290</v>
      </c>
      <c r="J111" s="331" t="s">
        <v>290</v>
      </c>
      <c r="K111" s="331" t="s">
        <v>290</v>
      </c>
      <c r="L111" s="331" t="s">
        <v>290</v>
      </c>
      <c r="M111" s="331" t="s">
        <v>290</v>
      </c>
      <c r="N111" s="334"/>
      <c r="O111" s="331" t="s">
        <v>290</v>
      </c>
      <c r="P111" s="334"/>
    </row>
    <row r="112" spans="2:16" ht="21.5" thickBot="1" x14ac:dyDescent="0.4">
      <c r="B112" s="345" t="s">
        <v>1752</v>
      </c>
      <c r="C112" s="330">
        <v>105</v>
      </c>
      <c r="D112" s="331" t="s">
        <v>290</v>
      </c>
      <c r="E112" s="332" t="s">
        <v>2101</v>
      </c>
      <c r="F112" s="332" t="s">
        <v>973</v>
      </c>
      <c r="G112" s="332" t="s">
        <v>973</v>
      </c>
      <c r="H112" s="332" t="s">
        <v>973</v>
      </c>
      <c r="I112" s="332" t="s">
        <v>973</v>
      </c>
      <c r="J112" s="332" t="s">
        <v>973</v>
      </c>
      <c r="K112" s="332" t="s">
        <v>973</v>
      </c>
      <c r="L112" s="333" t="s">
        <v>2116</v>
      </c>
      <c r="M112" s="331" t="s">
        <v>290</v>
      </c>
      <c r="N112" s="334"/>
      <c r="O112" s="331" t="s">
        <v>290</v>
      </c>
      <c r="P112" s="334"/>
    </row>
    <row r="113" spans="2:16" ht="16" thickBot="1" x14ac:dyDescent="0.4">
      <c r="B113" s="345" t="s">
        <v>1759</v>
      </c>
      <c r="C113" s="330">
        <v>106</v>
      </c>
      <c r="D113" s="331" t="s">
        <v>290</v>
      </c>
      <c r="E113" s="331" t="s">
        <v>290</v>
      </c>
      <c r="F113" s="331" t="s">
        <v>290</v>
      </c>
      <c r="G113" s="331" t="s">
        <v>290</v>
      </c>
      <c r="H113" s="331" t="s">
        <v>290</v>
      </c>
      <c r="I113" s="331" t="s">
        <v>290</v>
      </c>
      <c r="J113" s="331" t="s">
        <v>290</v>
      </c>
      <c r="K113" s="331" t="s">
        <v>290</v>
      </c>
      <c r="L113" s="331" t="s">
        <v>290</v>
      </c>
      <c r="M113" s="331" t="s">
        <v>290</v>
      </c>
      <c r="N113" s="334"/>
      <c r="O113" s="331" t="s">
        <v>290</v>
      </c>
      <c r="P113" s="334"/>
    </row>
    <row r="114" spans="2:16" ht="16" thickBot="1" x14ac:dyDescent="0.4">
      <c r="B114" s="345" t="s">
        <v>1766</v>
      </c>
      <c r="C114" s="330">
        <v>107</v>
      </c>
      <c r="D114" s="331" t="s">
        <v>290</v>
      </c>
      <c r="E114" s="331" t="s">
        <v>290</v>
      </c>
      <c r="F114" s="331" t="s">
        <v>290</v>
      </c>
      <c r="G114" s="331" t="s">
        <v>290</v>
      </c>
      <c r="H114" s="331" t="s">
        <v>290</v>
      </c>
      <c r="I114" s="331" t="s">
        <v>290</v>
      </c>
      <c r="J114" s="331" t="s">
        <v>290</v>
      </c>
      <c r="K114" s="331" t="s">
        <v>290</v>
      </c>
      <c r="L114" s="331" t="s">
        <v>290</v>
      </c>
      <c r="M114" s="331" t="s">
        <v>290</v>
      </c>
      <c r="N114" s="334"/>
      <c r="O114" s="331" t="s">
        <v>290</v>
      </c>
      <c r="P114" s="334"/>
    </row>
    <row r="115" spans="2:16" ht="21.5" thickBot="1" x14ac:dyDescent="0.4">
      <c r="B115" s="345" t="s">
        <v>1771</v>
      </c>
      <c r="C115" s="330">
        <v>108</v>
      </c>
      <c r="D115" s="331" t="s">
        <v>290</v>
      </c>
      <c r="E115" s="332" t="s">
        <v>2101</v>
      </c>
      <c r="F115" s="332" t="s">
        <v>973</v>
      </c>
      <c r="G115" s="332" t="s">
        <v>973</v>
      </c>
      <c r="H115" s="332" t="s">
        <v>973</v>
      </c>
      <c r="I115" s="332" t="s">
        <v>973</v>
      </c>
      <c r="J115" s="332" t="s">
        <v>973</v>
      </c>
      <c r="K115" s="332" t="s">
        <v>973</v>
      </c>
      <c r="L115" s="333" t="s">
        <v>2116</v>
      </c>
      <c r="M115" s="331" t="s">
        <v>290</v>
      </c>
      <c r="N115" s="334"/>
      <c r="O115" s="331" t="s">
        <v>290</v>
      </c>
      <c r="P115" s="334"/>
    </row>
    <row r="116" spans="2:16" ht="21.5" thickBot="1" x14ac:dyDescent="0.4">
      <c r="B116" s="345" t="s">
        <v>1777</v>
      </c>
      <c r="C116" s="330">
        <v>109</v>
      </c>
      <c r="D116" s="331" t="s">
        <v>290</v>
      </c>
      <c r="E116" s="332" t="s">
        <v>2101</v>
      </c>
      <c r="F116" s="332" t="s">
        <v>973</v>
      </c>
      <c r="G116" s="332" t="s">
        <v>973</v>
      </c>
      <c r="H116" s="332" t="s">
        <v>973</v>
      </c>
      <c r="I116" s="332" t="s">
        <v>973</v>
      </c>
      <c r="J116" s="332" t="s">
        <v>973</v>
      </c>
      <c r="K116" s="332" t="s">
        <v>973</v>
      </c>
      <c r="L116" s="333" t="s">
        <v>2116</v>
      </c>
      <c r="M116" s="331" t="s">
        <v>290</v>
      </c>
      <c r="N116" s="334"/>
      <c r="O116" s="331" t="s">
        <v>290</v>
      </c>
      <c r="P116" s="334"/>
    </row>
    <row r="117" spans="2:16" ht="21.5" thickBot="1" x14ac:dyDescent="0.4">
      <c r="B117" s="345" t="s">
        <v>1782</v>
      </c>
      <c r="C117" s="330">
        <v>110</v>
      </c>
      <c r="D117" s="331" t="s">
        <v>290</v>
      </c>
      <c r="E117" s="332" t="s">
        <v>2101</v>
      </c>
      <c r="F117" s="332" t="s">
        <v>973</v>
      </c>
      <c r="G117" s="332" t="s">
        <v>973</v>
      </c>
      <c r="H117" s="332" t="s">
        <v>973</v>
      </c>
      <c r="I117" s="332" t="s">
        <v>973</v>
      </c>
      <c r="J117" s="332" t="s">
        <v>973</v>
      </c>
      <c r="K117" s="332" t="s">
        <v>973</v>
      </c>
      <c r="L117" s="333" t="s">
        <v>2116</v>
      </c>
      <c r="M117" s="331" t="s">
        <v>290</v>
      </c>
      <c r="N117" s="334"/>
      <c r="O117" s="331" t="s">
        <v>290</v>
      </c>
      <c r="P117" s="334"/>
    </row>
    <row r="118" spans="2:16" ht="21.5" thickBot="1" x14ac:dyDescent="0.4">
      <c r="B118" s="345" t="s">
        <v>1788</v>
      </c>
      <c r="C118" s="330">
        <v>111</v>
      </c>
      <c r="D118" s="331" t="s">
        <v>290</v>
      </c>
      <c r="E118" s="332" t="s">
        <v>2101</v>
      </c>
      <c r="F118" s="332" t="s">
        <v>973</v>
      </c>
      <c r="G118" s="332" t="s">
        <v>973</v>
      </c>
      <c r="H118" s="332" t="s">
        <v>973</v>
      </c>
      <c r="I118" s="332" t="s">
        <v>973</v>
      </c>
      <c r="J118" s="332" t="s">
        <v>973</v>
      </c>
      <c r="K118" s="332" t="s">
        <v>973</v>
      </c>
      <c r="L118" s="333" t="s">
        <v>2116</v>
      </c>
      <c r="M118" s="331" t="s">
        <v>290</v>
      </c>
      <c r="N118" s="334"/>
      <c r="O118" s="331" t="s">
        <v>290</v>
      </c>
      <c r="P118" s="334"/>
    </row>
    <row r="119" spans="2:16" ht="21.5" thickBot="1" x14ac:dyDescent="0.4">
      <c r="B119" s="345" t="s">
        <v>1793</v>
      </c>
      <c r="C119" s="330">
        <v>112</v>
      </c>
      <c r="D119" s="331" t="s">
        <v>290</v>
      </c>
      <c r="E119" s="332" t="s">
        <v>2101</v>
      </c>
      <c r="F119" s="332" t="s">
        <v>973</v>
      </c>
      <c r="G119" s="332" t="s">
        <v>973</v>
      </c>
      <c r="H119" s="332" t="s">
        <v>973</v>
      </c>
      <c r="I119" s="332" t="s">
        <v>973</v>
      </c>
      <c r="J119" s="332" t="s">
        <v>973</v>
      </c>
      <c r="K119" s="332" t="s">
        <v>973</v>
      </c>
      <c r="L119" s="333" t="s">
        <v>2116</v>
      </c>
      <c r="M119" s="331" t="s">
        <v>290</v>
      </c>
      <c r="N119" s="334"/>
      <c r="O119" s="331" t="s">
        <v>290</v>
      </c>
      <c r="P119" s="334"/>
    </row>
    <row r="120" spans="2:16" ht="21.5" thickBot="1" x14ac:dyDescent="0.4">
      <c r="B120" s="345" t="s">
        <v>1798</v>
      </c>
      <c r="C120" s="330">
        <v>113</v>
      </c>
      <c r="D120" s="331" t="s">
        <v>290</v>
      </c>
      <c r="E120" s="332" t="s">
        <v>2101</v>
      </c>
      <c r="F120" s="332" t="s">
        <v>973</v>
      </c>
      <c r="G120" s="332" t="s">
        <v>973</v>
      </c>
      <c r="H120" s="332" t="s">
        <v>973</v>
      </c>
      <c r="I120" s="332" t="s">
        <v>973</v>
      </c>
      <c r="J120" s="332" t="s">
        <v>973</v>
      </c>
      <c r="K120" s="332" t="s">
        <v>973</v>
      </c>
      <c r="L120" s="333" t="s">
        <v>2116</v>
      </c>
      <c r="M120" s="331" t="s">
        <v>290</v>
      </c>
      <c r="N120" s="334"/>
      <c r="O120" s="331" t="s">
        <v>290</v>
      </c>
      <c r="P120" s="334"/>
    </row>
    <row r="121" spans="2:16" ht="21.5" thickBot="1" x14ac:dyDescent="0.4">
      <c r="B121" s="345" t="s">
        <v>1803</v>
      </c>
      <c r="C121" s="330">
        <v>114</v>
      </c>
      <c r="D121" s="331" t="s">
        <v>290</v>
      </c>
      <c r="E121" s="332" t="s">
        <v>2101</v>
      </c>
      <c r="F121" s="332" t="s">
        <v>973</v>
      </c>
      <c r="G121" s="332" t="s">
        <v>973</v>
      </c>
      <c r="H121" s="332" t="s">
        <v>973</v>
      </c>
      <c r="I121" s="332" t="s">
        <v>973</v>
      </c>
      <c r="J121" s="332" t="s">
        <v>973</v>
      </c>
      <c r="K121" s="332" t="s">
        <v>973</v>
      </c>
      <c r="L121" s="333" t="s">
        <v>2116</v>
      </c>
      <c r="M121" s="331" t="s">
        <v>290</v>
      </c>
      <c r="N121" s="334"/>
      <c r="O121" s="331" t="s">
        <v>290</v>
      </c>
      <c r="P121" s="334"/>
    </row>
    <row r="122" spans="2:16" ht="21.5" thickBot="1" x14ac:dyDescent="0.4">
      <c r="B122" s="345" t="s">
        <v>1809</v>
      </c>
      <c r="C122" s="330">
        <v>115</v>
      </c>
      <c r="D122" s="331" t="s">
        <v>290</v>
      </c>
      <c r="E122" s="332" t="s">
        <v>2101</v>
      </c>
      <c r="F122" s="332" t="s">
        <v>973</v>
      </c>
      <c r="G122" s="332" t="s">
        <v>973</v>
      </c>
      <c r="H122" s="332" t="s">
        <v>973</v>
      </c>
      <c r="I122" s="332" t="s">
        <v>973</v>
      </c>
      <c r="J122" s="332" t="s">
        <v>973</v>
      </c>
      <c r="K122" s="332" t="s">
        <v>973</v>
      </c>
      <c r="L122" s="333" t="s">
        <v>2116</v>
      </c>
      <c r="M122" s="331" t="s">
        <v>290</v>
      </c>
      <c r="N122" s="334"/>
      <c r="O122" s="331" t="s">
        <v>290</v>
      </c>
      <c r="P122" s="334"/>
    </row>
    <row r="123" spans="2:16" ht="21.5" thickBot="1" x14ac:dyDescent="0.4">
      <c r="B123" s="345" t="s">
        <v>1814</v>
      </c>
      <c r="C123" s="330">
        <v>116</v>
      </c>
      <c r="D123" s="331" t="s">
        <v>290</v>
      </c>
      <c r="E123" s="332" t="s">
        <v>2101</v>
      </c>
      <c r="F123" s="332" t="s">
        <v>973</v>
      </c>
      <c r="G123" s="332" t="s">
        <v>973</v>
      </c>
      <c r="H123" s="332" t="s">
        <v>973</v>
      </c>
      <c r="I123" s="332" t="s">
        <v>973</v>
      </c>
      <c r="J123" s="332" t="s">
        <v>973</v>
      </c>
      <c r="K123" s="332" t="s">
        <v>973</v>
      </c>
      <c r="L123" s="333" t="s">
        <v>2116</v>
      </c>
      <c r="M123" s="331" t="s">
        <v>290</v>
      </c>
      <c r="N123" s="334"/>
      <c r="O123" s="331" t="s">
        <v>290</v>
      </c>
      <c r="P123" s="334"/>
    </row>
    <row r="124" spans="2:16" ht="21.5" thickBot="1" x14ac:dyDescent="0.4">
      <c r="B124" s="348" t="s">
        <v>1820</v>
      </c>
      <c r="C124" s="330">
        <v>117</v>
      </c>
      <c r="D124" s="331" t="s">
        <v>290</v>
      </c>
      <c r="E124" s="332" t="s">
        <v>2101</v>
      </c>
      <c r="F124" s="332" t="s">
        <v>973</v>
      </c>
      <c r="G124" s="332" t="s">
        <v>973</v>
      </c>
      <c r="H124" s="332" t="s">
        <v>973</v>
      </c>
      <c r="I124" s="332" t="s">
        <v>973</v>
      </c>
      <c r="J124" s="332" t="s">
        <v>973</v>
      </c>
      <c r="K124" s="332" t="s">
        <v>973</v>
      </c>
      <c r="L124" s="333" t="s">
        <v>2116</v>
      </c>
      <c r="M124" s="331" t="s">
        <v>290</v>
      </c>
      <c r="N124" s="334"/>
      <c r="O124" s="331" t="s">
        <v>290</v>
      </c>
      <c r="P124" s="334"/>
    </row>
    <row r="125" spans="2:16" ht="21.5" thickBot="1" x14ac:dyDescent="0.4">
      <c r="B125" s="348" t="s">
        <v>1825</v>
      </c>
      <c r="C125" s="330">
        <v>118</v>
      </c>
      <c r="D125" s="331" t="s">
        <v>290</v>
      </c>
      <c r="E125" s="332" t="s">
        <v>2101</v>
      </c>
      <c r="F125" s="332" t="s">
        <v>973</v>
      </c>
      <c r="G125" s="332" t="s">
        <v>973</v>
      </c>
      <c r="H125" s="332" t="s">
        <v>973</v>
      </c>
      <c r="I125" s="332" t="s">
        <v>973</v>
      </c>
      <c r="J125" s="332" t="s">
        <v>973</v>
      </c>
      <c r="K125" s="332" t="s">
        <v>973</v>
      </c>
      <c r="L125" s="333" t="s">
        <v>2116</v>
      </c>
      <c r="M125" s="331" t="s">
        <v>290</v>
      </c>
      <c r="N125" s="334"/>
      <c r="O125" s="331" t="s">
        <v>290</v>
      </c>
      <c r="P125" s="334"/>
    </row>
    <row r="126" spans="2:16" ht="21.5" thickBot="1" x14ac:dyDescent="0.4">
      <c r="B126" s="348" t="s">
        <v>1832</v>
      </c>
      <c r="C126" s="330">
        <v>119</v>
      </c>
      <c r="D126" s="331" t="s">
        <v>290</v>
      </c>
      <c r="E126" s="332" t="s">
        <v>2101</v>
      </c>
      <c r="F126" s="332" t="s">
        <v>973</v>
      </c>
      <c r="G126" s="332" t="s">
        <v>973</v>
      </c>
      <c r="H126" s="332" t="s">
        <v>973</v>
      </c>
      <c r="I126" s="332" t="s">
        <v>973</v>
      </c>
      <c r="J126" s="332" t="s">
        <v>973</v>
      </c>
      <c r="K126" s="332" t="s">
        <v>973</v>
      </c>
      <c r="L126" s="333" t="s">
        <v>2116</v>
      </c>
      <c r="M126" s="331" t="s">
        <v>290</v>
      </c>
      <c r="N126" s="334"/>
      <c r="O126" s="331" t="s">
        <v>290</v>
      </c>
      <c r="P126" s="334"/>
    </row>
    <row r="127" spans="2:16" ht="21.5" thickBot="1" x14ac:dyDescent="0.4">
      <c r="B127" s="345" t="s">
        <v>1838</v>
      </c>
      <c r="C127" s="330">
        <v>120</v>
      </c>
      <c r="D127" s="331" t="s">
        <v>290</v>
      </c>
      <c r="E127" s="332" t="s">
        <v>2101</v>
      </c>
      <c r="F127" s="332" t="s">
        <v>973</v>
      </c>
      <c r="G127" s="332" t="s">
        <v>973</v>
      </c>
      <c r="H127" s="332" t="s">
        <v>973</v>
      </c>
      <c r="I127" s="332" t="s">
        <v>973</v>
      </c>
      <c r="J127" s="332" t="s">
        <v>973</v>
      </c>
      <c r="K127" s="332" t="s">
        <v>973</v>
      </c>
      <c r="L127" s="333" t="s">
        <v>2116</v>
      </c>
      <c r="M127" s="331" t="s">
        <v>290</v>
      </c>
      <c r="N127" s="334"/>
      <c r="O127" s="331" t="s">
        <v>290</v>
      </c>
      <c r="P127" s="334"/>
    </row>
    <row r="128" spans="2:16" ht="16" thickBot="1" x14ac:dyDescent="0.4">
      <c r="B128" s="346" t="s">
        <v>1843</v>
      </c>
      <c r="C128" s="330">
        <v>121</v>
      </c>
      <c r="D128" s="331" t="s">
        <v>290</v>
      </c>
      <c r="E128" s="331" t="s">
        <v>290</v>
      </c>
      <c r="F128" s="331" t="s">
        <v>290</v>
      </c>
      <c r="G128" s="331" t="s">
        <v>290</v>
      </c>
      <c r="H128" s="331" t="s">
        <v>290</v>
      </c>
      <c r="I128" s="331" t="s">
        <v>290</v>
      </c>
      <c r="J128" s="331" t="s">
        <v>290</v>
      </c>
      <c r="K128" s="331" t="s">
        <v>290</v>
      </c>
      <c r="L128" s="331" t="s">
        <v>290</v>
      </c>
      <c r="M128" s="331" t="s">
        <v>290</v>
      </c>
      <c r="N128" s="334"/>
      <c r="O128" s="331" t="s">
        <v>290</v>
      </c>
      <c r="P128" s="334"/>
    </row>
    <row r="129" spans="2:16" ht="21.5" thickBot="1" x14ac:dyDescent="0.4">
      <c r="B129" s="353" t="s">
        <v>1849</v>
      </c>
      <c r="C129" s="330">
        <v>122</v>
      </c>
      <c r="D129" s="331" t="s">
        <v>290</v>
      </c>
      <c r="E129" s="332" t="s">
        <v>2101</v>
      </c>
      <c r="F129" s="332" t="s">
        <v>973</v>
      </c>
      <c r="G129" s="332" t="s">
        <v>973</v>
      </c>
      <c r="H129" s="332" t="s">
        <v>973</v>
      </c>
      <c r="I129" s="332" t="s">
        <v>973</v>
      </c>
      <c r="J129" s="332" t="s">
        <v>973</v>
      </c>
      <c r="K129" s="332" t="s">
        <v>973</v>
      </c>
      <c r="L129" s="333" t="s">
        <v>2116</v>
      </c>
      <c r="M129" s="331" t="s">
        <v>290</v>
      </c>
      <c r="N129" s="334"/>
      <c r="O129" s="331" t="s">
        <v>290</v>
      </c>
      <c r="P129" s="334"/>
    </row>
    <row r="130" spans="2:16" ht="21.5" thickBot="1" x14ac:dyDescent="0.4">
      <c r="B130" s="356"/>
      <c r="C130" s="330">
        <v>123</v>
      </c>
      <c r="D130" s="331" t="s">
        <v>290</v>
      </c>
      <c r="E130" s="332" t="s">
        <v>2085</v>
      </c>
      <c r="F130" s="332" t="s">
        <v>973</v>
      </c>
      <c r="G130" s="332" t="s">
        <v>973</v>
      </c>
      <c r="H130" s="332" t="s">
        <v>973</v>
      </c>
      <c r="I130" s="332" t="s">
        <v>973</v>
      </c>
      <c r="J130" s="332" t="s">
        <v>973</v>
      </c>
      <c r="K130" s="332" t="s">
        <v>973</v>
      </c>
      <c r="L130" s="333" t="s">
        <v>2117</v>
      </c>
      <c r="M130" s="331" t="s">
        <v>290</v>
      </c>
      <c r="N130" s="334"/>
      <c r="O130" s="331" t="s">
        <v>290</v>
      </c>
      <c r="P130" s="334"/>
    </row>
    <row r="131" spans="2:16" ht="32" thickBot="1" x14ac:dyDescent="0.4">
      <c r="B131" s="354" t="s">
        <v>1862</v>
      </c>
      <c r="C131" s="330">
        <v>124</v>
      </c>
      <c r="D131" s="331" t="s">
        <v>290</v>
      </c>
      <c r="E131" s="332" t="s">
        <v>2085</v>
      </c>
      <c r="F131" s="332" t="s">
        <v>973</v>
      </c>
      <c r="G131" s="332" t="s">
        <v>973</v>
      </c>
      <c r="H131" s="332" t="s">
        <v>973</v>
      </c>
      <c r="I131" s="332" t="s">
        <v>973</v>
      </c>
      <c r="J131" s="332" t="s">
        <v>973</v>
      </c>
      <c r="K131" s="332" t="s">
        <v>973</v>
      </c>
      <c r="L131" s="333" t="s">
        <v>2096</v>
      </c>
      <c r="M131" s="331" t="s">
        <v>290</v>
      </c>
      <c r="N131" s="334"/>
      <c r="O131" s="331" t="s">
        <v>290</v>
      </c>
      <c r="P131" s="334"/>
    </row>
    <row r="132" spans="2:16" ht="32" thickBot="1" x14ac:dyDescent="0.4">
      <c r="B132" s="354" t="s">
        <v>1869</v>
      </c>
      <c r="C132" s="330">
        <v>125</v>
      </c>
      <c r="D132" s="331" t="s">
        <v>290</v>
      </c>
      <c r="E132" s="332" t="s">
        <v>2085</v>
      </c>
      <c r="F132" s="332" t="s">
        <v>973</v>
      </c>
      <c r="G132" s="332" t="s">
        <v>973</v>
      </c>
      <c r="H132" s="332" t="s">
        <v>973</v>
      </c>
      <c r="I132" s="332" t="s">
        <v>973</v>
      </c>
      <c r="J132" s="332" t="s">
        <v>973</v>
      </c>
      <c r="K132" s="332" t="s">
        <v>973</v>
      </c>
      <c r="L132" s="333" t="s">
        <v>2100</v>
      </c>
      <c r="M132" s="331" t="s">
        <v>290</v>
      </c>
      <c r="N132" s="334"/>
      <c r="O132" s="331" t="s">
        <v>290</v>
      </c>
      <c r="P132" s="334"/>
    </row>
    <row r="133" spans="2:16" ht="21.5" thickBot="1" x14ac:dyDescent="0.4">
      <c r="B133" s="357" t="s">
        <v>1875</v>
      </c>
      <c r="C133" s="330">
        <v>126</v>
      </c>
      <c r="D133" s="331" t="s">
        <v>290</v>
      </c>
      <c r="E133" s="332" t="s">
        <v>2085</v>
      </c>
      <c r="F133" s="332" t="s">
        <v>973</v>
      </c>
      <c r="G133" s="332" t="s">
        <v>973</v>
      </c>
      <c r="H133" s="332" t="s">
        <v>973</v>
      </c>
      <c r="I133" s="332" t="s">
        <v>973</v>
      </c>
      <c r="J133" s="332" t="s">
        <v>973</v>
      </c>
      <c r="K133" s="332" t="s">
        <v>973</v>
      </c>
      <c r="L133" s="333" t="s">
        <v>2105</v>
      </c>
      <c r="M133" s="331" t="s">
        <v>290</v>
      </c>
      <c r="N133" s="334"/>
      <c r="O133" s="331" t="s">
        <v>290</v>
      </c>
      <c r="P133" s="334"/>
    </row>
    <row r="134" spans="2:16" s="300" customFormat="1" ht="21.5" thickBot="1" x14ac:dyDescent="0.4">
      <c r="B134" s="358" t="s">
        <v>1877</v>
      </c>
      <c r="C134" s="335">
        <v>127</v>
      </c>
      <c r="D134" s="336" t="s">
        <v>290</v>
      </c>
      <c r="E134" s="336" t="s">
        <v>290</v>
      </c>
      <c r="F134" s="336" t="s">
        <v>290</v>
      </c>
      <c r="G134" s="336" t="s">
        <v>290</v>
      </c>
      <c r="H134" s="336" t="s">
        <v>290</v>
      </c>
      <c r="I134" s="336" t="s">
        <v>290</v>
      </c>
      <c r="J134" s="336" t="s">
        <v>290</v>
      </c>
      <c r="K134" s="336" t="s">
        <v>290</v>
      </c>
      <c r="L134" s="336" t="s">
        <v>290</v>
      </c>
      <c r="M134" s="336" t="s">
        <v>290</v>
      </c>
      <c r="N134" s="337"/>
      <c r="O134" s="336" t="s">
        <v>290</v>
      </c>
      <c r="P134" s="337"/>
    </row>
    <row r="135" spans="2:16" s="300" customFormat="1" ht="16" thickBot="1" x14ac:dyDescent="0.4">
      <c r="B135" s="358" t="s">
        <v>1879</v>
      </c>
      <c r="C135" s="335">
        <v>128</v>
      </c>
      <c r="D135" s="336" t="s">
        <v>290</v>
      </c>
      <c r="E135" s="336" t="s">
        <v>290</v>
      </c>
      <c r="F135" s="336" t="s">
        <v>290</v>
      </c>
      <c r="G135" s="336" t="s">
        <v>290</v>
      </c>
      <c r="H135" s="336" t="s">
        <v>290</v>
      </c>
      <c r="I135" s="336" t="s">
        <v>290</v>
      </c>
      <c r="J135" s="336" t="s">
        <v>290</v>
      </c>
      <c r="K135" s="336" t="s">
        <v>290</v>
      </c>
      <c r="L135" s="336" t="s">
        <v>290</v>
      </c>
      <c r="M135" s="336" t="s">
        <v>290</v>
      </c>
      <c r="N135" s="337"/>
      <c r="O135" s="336" t="s">
        <v>290</v>
      </c>
      <c r="P135" s="337"/>
    </row>
    <row r="136" spans="2:16" s="300" customFormat="1" ht="21.5" thickBot="1" x14ac:dyDescent="0.4">
      <c r="B136" s="358" t="s">
        <v>1881</v>
      </c>
      <c r="C136" s="335">
        <v>129</v>
      </c>
      <c r="D136" s="336" t="s">
        <v>290</v>
      </c>
      <c r="E136" s="336" t="s">
        <v>290</v>
      </c>
      <c r="F136" s="336" t="s">
        <v>290</v>
      </c>
      <c r="G136" s="336" t="s">
        <v>290</v>
      </c>
      <c r="H136" s="336" t="s">
        <v>290</v>
      </c>
      <c r="I136" s="336" t="s">
        <v>290</v>
      </c>
      <c r="J136" s="336" t="s">
        <v>290</v>
      </c>
      <c r="K136" s="336" t="s">
        <v>290</v>
      </c>
      <c r="L136" s="336" t="s">
        <v>290</v>
      </c>
      <c r="M136" s="336" t="s">
        <v>290</v>
      </c>
      <c r="N136" s="337"/>
      <c r="O136" s="336" t="s">
        <v>290</v>
      </c>
      <c r="P136" s="337"/>
    </row>
    <row r="137" spans="2:16" s="300" customFormat="1" ht="16" thickBot="1" x14ac:dyDescent="0.4">
      <c r="B137" s="358" t="s">
        <v>1883</v>
      </c>
      <c r="C137" s="335">
        <v>130</v>
      </c>
      <c r="D137" s="336" t="s">
        <v>290</v>
      </c>
      <c r="E137" s="336" t="s">
        <v>290</v>
      </c>
      <c r="F137" s="336" t="s">
        <v>290</v>
      </c>
      <c r="G137" s="336" t="s">
        <v>290</v>
      </c>
      <c r="H137" s="336" t="s">
        <v>290</v>
      </c>
      <c r="I137" s="336" t="s">
        <v>290</v>
      </c>
      <c r="J137" s="336" t="s">
        <v>290</v>
      </c>
      <c r="K137" s="336" t="s">
        <v>290</v>
      </c>
      <c r="L137" s="336" t="s">
        <v>290</v>
      </c>
      <c r="M137" s="336" t="s">
        <v>290</v>
      </c>
      <c r="N137" s="337"/>
      <c r="O137" s="336" t="s">
        <v>290</v>
      </c>
      <c r="P137" s="337"/>
    </row>
    <row r="138" spans="2:16" ht="21.5" thickBot="1" x14ac:dyDescent="0.4">
      <c r="B138" s="359" t="s">
        <v>1885</v>
      </c>
      <c r="C138" s="330">
        <v>131</v>
      </c>
      <c r="D138" s="331" t="s">
        <v>290</v>
      </c>
      <c r="E138" s="332" t="s">
        <v>2085</v>
      </c>
      <c r="F138" s="332" t="s">
        <v>973</v>
      </c>
      <c r="G138" s="332" t="s">
        <v>973</v>
      </c>
      <c r="H138" s="332" t="s">
        <v>973</v>
      </c>
      <c r="I138" s="332" t="s">
        <v>973</v>
      </c>
      <c r="J138" s="332" t="s">
        <v>973</v>
      </c>
      <c r="K138" s="332" t="s">
        <v>973</v>
      </c>
      <c r="L138" s="333" t="s">
        <v>2105</v>
      </c>
      <c r="M138" s="331" t="s">
        <v>290</v>
      </c>
      <c r="N138" s="334"/>
      <c r="O138" s="331" t="s">
        <v>290</v>
      </c>
      <c r="P138" s="334"/>
    </row>
    <row r="139" spans="2:16" ht="21.5" thickBot="1" x14ac:dyDescent="0.4">
      <c r="B139" s="359" t="s">
        <v>1887</v>
      </c>
      <c r="C139" s="330">
        <v>132</v>
      </c>
      <c r="D139" s="331" t="s">
        <v>290</v>
      </c>
      <c r="E139" s="332" t="s">
        <v>2085</v>
      </c>
      <c r="F139" s="332" t="s">
        <v>973</v>
      </c>
      <c r="G139" s="332" t="s">
        <v>973</v>
      </c>
      <c r="H139" s="332" t="s">
        <v>973</v>
      </c>
      <c r="I139" s="332" t="s">
        <v>973</v>
      </c>
      <c r="J139" s="332" t="s">
        <v>973</v>
      </c>
      <c r="K139" s="332" t="s">
        <v>973</v>
      </c>
      <c r="L139" s="333" t="s">
        <v>2105</v>
      </c>
      <c r="M139" s="331" t="s">
        <v>290</v>
      </c>
      <c r="N139" s="334"/>
      <c r="O139" s="331" t="s">
        <v>290</v>
      </c>
      <c r="P139" s="334"/>
    </row>
    <row r="140" spans="2:16" ht="32" thickBot="1" x14ac:dyDescent="0.4">
      <c r="B140" s="359" t="s">
        <v>1889</v>
      </c>
      <c r="C140" s="330">
        <v>133</v>
      </c>
      <c r="D140" s="331" t="s">
        <v>290</v>
      </c>
      <c r="E140" s="332" t="s">
        <v>2085</v>
      </c>
      <c r="F140" s="332" t="s">
        <v>973</v>
      </c>
      <c r="G140" s="332" t="s">
        <v>973</v>
      </c>
      <c r="H140" s="332" t="s">
        <v>973</v>
      </c>
      <c r="I140" s="332" t="s">
        <v>973</v>
      </c>
      <c r="J140" s="332" t="s">
        <v>973</v>
      </c>
      <c r="K140" s="332" t="s">
        <v>973</v>
      </c>
      <c r="L140" s="333" t="s">
        <v>2105</v>
      </c>
      <c r="M140" s="331" t="s">
        <v>290</v>
      </c>
      <c r="N140" s="334"/>
      <c r="O140" s="331" t="s">
        <v>290</v>
      </c>
      <c r="P140" s="334"/>
    </row>
    <row r="141" spans="2:16" ht="21.5" thickBot="1" x14ac:dyDescent="0.4">
      <c r="B141" s="359" t="s">
        <v>1891</v>
      </c>
      <c r="C141" s="330">
        <v>134</v>
      </c>
      <c r="D141" s="331" t="s">
        <v>290</v>
      </c>
      <c r="E141" s="332" t="s">
        <v>2085</v>
      </c>
      <c r="F141" s="332" t="s">
        <v>973</v>
      </c>
      <c r="G141" s="332" t="s">
        <v>973</v>
      </c>
      <c r="H141" s="332" t="s">
        <v>973</v>
      </c>
      <c r="I141" s="332" t="s">
        <v>973</v>
      </c>
      <c r="J141" s="332" t="s">
        <v>973</v>
      </c>
      <c r="K141" s="332" t="s">
        <v>973</v>
      </c>
      <c r="L141" s="333" t="s">
        <v>2105</v>
      </c>
      <c r="M141" s="331" t="s">
        <v>290</v>
      </c>
      <c r="N141" s="334"/>
      <c r="O141" s="331" t="s">
        <v>290</v>
      </c>
      <c r="P141" s="334"/>
    </row>
    <row r="142" spans="2:16" ht="21.5" thickBot="1" x14ac:dyDescent="0.4">
      <c r="B142" s="359" t="s">
        <v>1893</v>
      </c>
      <c r="C142" s="330">
        <v>135</v>
      </c>
      <c r="D142" s="331" t="s">
        <v>290</v>
      </c>
      <c r="E142" s="332" t="s">
        <v>2085</v>
      </c>
      <c r="F142" s="332" t="s">
        <v>973</v>
      </c>
      <c r="G142" s="332" t="s">
        <v>973</v>
      </c>
      <c r="H142" s="332" t="s">
        <v>973</v>
      </c>
      <c r="I142" s="332" t="s">
        <v>973</v>
      </c>
      <c r="J142" s="332" t="s">
        <v>973</v>
      </c>
      <c r="K142" s="332" t="s">
        <v>973</v>
      </c>
      <c r="L142" s="333" t="s">
        <v>2105</v>
      </c>
      <c r="M142" s="331" t="s">
        <v>290</v>
      </c>
      <c r="N142" s="334"/>
      <c r="O142" s="331" t="s">
        <v>290</v>
      </c>
      <c r="P142" s="334"/>
    </row>
    <row r="143" spans="2:16" ht="21.5" thickBot="1" x14ac:dyDescent="0.4">
      <c r="B143" s="359" t="s">
        <v>1895</v>
      </c>
      <c r="C143" s="330">
        <v>136</v>
      </c>
      <c r="D143" s="331" t="s">
        <v>290</v>
      </c>
      <c r="E143" s="332" t="s">
        <v>2085</v>
      </c>
      <c r="F143" s="332" t="s">
        <v>973</v>
      </c>
      <c r="G143" s="332" t="s">
        <v>973</v>
      </c>
      <c r="H143" s="332" t="s">
        <v>973</v>
      </c>
      <c r="I143" s="332" t="s">
        <v>973</v>
      </c>
      <c r="J143" s="332" t="s">
        <v>973</v>
      </c>
      <c r="K143" s="332" t="s">
        <v>973</v>
      </c>
      <c r="L143" s="333" t="s">
        <v>2105</v>
      </c>
      <c r="M143" s="331" t="s">
        <v>290</v>
      </c>
      <c r="N143" s="334"/>
      <c r="O143" s="331" t="s">
        <v>290</v>
      </c>
      <c r="P143" s="334"/>
    </row>
    <row r="144" spans="2:16" ht="21.5" thickBot="1" x14ac:dyDescent="0.4">
      <c r="B144" s="359" t="s">
        <v>1897</v>
      </c>
      <c r="C144" s="330">
        <v>137</v>
      </c>
      <c r="D144" s="331" t="s">
        <v>290</v>
      </c>
      <c r="E144" s="332" t="s">
        <v>2085</v>
      </c>
      <c r="F144" s="332" t="s">
        <v>973</v>
      </c>
      <c r="G144" s="332" t="s">
        <v>973</v>
      </c>
      <c r="H144" s="332" t="s">
        <v>973</v>
      </c>
      <c r="I144" s="332" t="s">
        <v>973</v>
      </c>
      <c r="J144" s="332" t="s">
        <v>973</v>
      </c>
      <c r="K144" s="332" t="s">
        <v>973</v>
      </c>
      <c r="L144" s="333" t="s">
        <v>2105</v>
      </c>
      <c r="M144" s="331" t="s">
        <v>290</v>
      </c>
      <c r="N144" s="334"/>
      <c r="O144" s="331" t="s">
        <v>290</v>
      </c>
      <c r="P144" s="334"/>
    </row>
    <row r="145" spans="2:16" ht="21.5" thickBot="1" x14ac:dyDescent="0.4">
      <c r="B145" s="359" t="s">
        <v>1899</v>
      </c>
      <c r="C145" s="330">
        <v>138</v>
      </c>
      <c r="D145" s="331" t="s">
        <v>290</v>
      </c>
      <c r="E145" s="332" t="s">
        <v>2085</v>
      </c>
      <c r="F145" s="332" t="s">
        <v>973</v>
      </c>
      <c r="G145" s="332" t="s">
        <v>973</v>
      </c>
      <c r="H145" s="332" t="s">
        <v>973</v>
      </c>
      <c r="I145" s="332" t="s">
        <v>973</v>
      </c>
      <c r="J145" s="332" t="s">
        <v>973</v>
      </c>
      <c r="K145" s="332" t="s">
        <v>973</v>
      </c>
      <c r="L145" s="333" t="s">
        <v>2105</v>
      </c>
      <c r="M145" s="331" t="s">
        <v>290</v>
      </c>
      <c r="N145" s="334"/>
      <c r="O145" s="331" t="s">
        <v>290</v>
      </c>
      <c r="P145" s="334"/>
    </row>
    <row r="146" spans="2:16" ht="21.5" thickBot="1" x14ac:dyDescent="0.4">
      <c r="B146" s="359" t="s">
        <v>1901</v>
      </c>
      <c r="C146" s="330">
        <v>139</v>
      </c>
      <c r="D146" s="331" t="s">
        <v>290</v>
      </c>
      <c r="E146" s="332" t="s">
        <v>2085</v>
      </c>
      <c r="F146" s="332" t="s">
        <v>973</v>
      </c>
      <c r="G146" s="332" t="s">
        <v>973</v>
      </c>
      <c r="H146" s="332" t="s">
        <v>973</v>
      </c>
      <c r="I146" s="332" t="s">
        <v>973</v>
      </c>
      <c r="J146" s="332" t="s">
        <v>973</v>
      </c>
      <c r="K146" s="332" t="s">
        <v>973</v>
      </c>
      <c r="L146" s="333" t="s">
        <v>2105</v>
      </c>
      <c r="M146" s="331" t="s">
        <v>290</v>
      </c>
      <c r="N146" s="334"/>
      <c r="O146" s="331" t="s">
        <v>290</v>
      </c>
      <c r="P146" s="334"/>
    </row>
    <row r="147" spans="2:16" ht="21.5" thickBot="1" x14ac:dyDescent="0.4">
      <c r="B147" s="359" t="s">
        <v>1903</v>
      </c>
      <c r="C147" s="330">
        <v>140</v>
      </c>
      <c r="D147" s="331" t="s">
        <v>290</v>
      </c>
      <c r="E147" s="332" t="s">
        <v>2085</v>
      </c>
      <c r="F147" s="332" t="s">
        <v>973</v>
      </c>
      <c r="G147" s="332" t="s">
        <v>973</v>
      </c>
      <c r="H147" s="332" t="s">
        <v>973</v>
      </c>
      <c r="I147" s="332" t="s">
        <v>973</v>
      </c>
      <c r="J147" s="332" t="s">
        <v>973</v>
      </c>
      <c r="K147" s="332" t="s">
        <v>973</v>
      </c>
      <c r="L147" s="333" t="s">
        <v>2105</v>
      </c>
      <c r="M147" s="331" t="s">
        <v>290</v>
      </c>
      <c r="N147" s="334"/>
      <c r="O147" s="331" t="s">
        <v>290</v>
      </c>
      <c r="P147" s="334"/>
    </row>
    <row r="148" spans="2:16" ht="21.5" thickBot="1" x14ac:dyDescent="0.4">
      <c r="B148" s="360" t="s">
        <v>1905</v>
      </c>
      <c r="C148" s="330">
        <v>141</v>
      </c>
      <c r="D148" s="331" t="s">
        <v>290</v>
      </c>
      <c r="E148" s="332" t="s">
        <v>2085</v>
      </c>
      <c r="F148" s="332" t="s">
        <v>973</v>
      </c>
      <c r="G148" s="332" t="s">
        <v>973</v>
      </c>
      <c r="H148" s="332" t="s">
        <v>973</v>
      </c>
      <c r="I148" s="332" t="s">
        <v>973</v>
      </c>
      <c r="J148" s="332" t="s">
        <v>973</v>
      </c>
      <c r="K148" s="332" t="s">
        <v>973</v>
      </c>
      <c r="L148" s="333" t="s">
        <v>2105</v>
      </c>
      <c r="M148" s="331" t="s">
        <v>290</v>
      </c>
      <c r="N148" s="334"/>
      <c r="O148" s="331" t="s">
        <v>290</v>
      </c>
      <c r="P148" s="334"/>
    </row>
    <row r="149" spans="2:16" ht="21.5" thickBot="1" x14ac:dyDescent="0.4">
      <c r="B149" s="361" t="s">
        <v>1907</v>
      </c>
      <c r="C149" s="330">
        <v>142</v>
      </c>
      <c r="D149" s="331" t="s">
        <v>290</v>
      </c>
      <c r="E149" s="332" t="s">
        <v>2085</v>
      </c>
      <c r="F149" s="332" t="s">
        <v>973</v>
      </c>
      <c r="G149" s="332" t="s">
        <v>973</v>
      </c>
      <c r="H149" s="332" t="s">
        <v>973</v>
      </c>
      <c r="I149" s="332" t="s">
        <v>973</v>
      </c>
      <c r="J149" s="332" t="s">
        <v>973</v>
      </c>
      <c r="K149" s="332" t="s">
        <v>973</v>
      </c>
      <c r="L149" s="333" t="s">
        <v>2105</v>
      </c>
      <c r="M149" s="331" t="s">
        <v>290</v>
      </c>
      <c r="N149" s="334"/>
      <c r="O149" s="331" t="s">
        <v>290</v>
      </c>
      <c r="P149" s="334"/>
    </row>
    <row r="150" spans="2:16" ht="21.5" thickBot="1" x14ac:dyDescent="0.4">
      <c r="B150" s="362" t="s">
        <v>1911</v>
      </c>
      <c r="C150" s="330">
        <v>143</v>
      </c>
      <c r="D150" s="331" t="s">
        <v>290</v>
      </c>
      <c r="E150" s="332" t="s">
        <v>2101</v>
      </c>
      <c r="F150" s="332" t="s">
        <v>973</v>
      </c>
      <c r="G150" s="332" t="s">
        <v>973</v>
      </c>
      <c r="H150" s="332" t="s">
        <v>973</v>
      </c>
      <c r="I150" s="332" t="s">
        <v>973</v>
      </c>
      <c r="J150" s="332" t="s">
        <v>973</v>
      </c>
      <c r="K150" s="332" t="s">
        <v>973</v>
      </c>
      <c r="L150" s="333" t="s">
        <v>2116</v>
      </c>
      <c r="M150" s="331" t="s">
        <v>290</v>
      </c>
      <c r="N150" s="334"/>
      <c r="O150" s="331" t="s">
        <v>290</v>
      </c>
      <c r="P150" s="334"/>
    </row>
    <row r="151" spans="2:16" ht="16" thickBot="1" x14ac:dyDescent="0.4">
      <c r="B151" s="362" t="s">
        <v>1915</v>
      </c>
      <c r="C151" s="330">
        <v>144</v>
      </c>
      <c r="D151" s="331" t="s">
        <v>290</v>
      </c>
      <c r="E151" s="331" t="s">
        <v>290</v>
      </c>
      <c r="F151" s="331" t="s">
        <v>290</v>
      </c>
      <c r="G151" s="331" t="s">
        <v>290</v>
      </c>
      <c r="H151" s="331" t="s">
        <v>290</v>
      </c>
      <c r="I151" s="331" t="s">
        <v>290</v>
      </c>
      <c r="J151" s="331" t="s">
        <v>290</v>
      </c>
      <c r="K151" s="331" t="s">
        <v>290</v>
      </c>
      <c r="L151" s="331" t="s">
        <v>290</v>
      </c>
      <c r="M151" s="331" t="s">
        <v>290</v>
      </c>
      <c r="N151" s="334"/>
      <c r="O151" s="331" t="s">
        <v>290</v>
      </c>
      <c r="P151" s="334"/>
    </row>
    <row r="152" spans="2:16" ht="21.5" thickBot="1" x14ac:dyDescent="0.4">
      <c r="B152" s="362" t="s">
        <v>1919</v>
      </c>
      <c r="C152" s="330">
        <v>145</v>
      </c>
      <c r="D152" s="331" t="s">
        <v>290</v>
      </c>
      <c r="E152" s="332" t="s">
        <v>2085</v>
      </c>
      <c r="F152" s="332" t="s">
        <v>973</v>
      </c>
      <c r="G152" s="332" t="s">
        <v>973</v>
      </c>
      <c r="H152" s="332" t="s">
        <v>973</v>
      </c>
      <c r="I152" s="332" t="s">
        <v>973</v>
      </c>
      <c r="J152" s="332" t="s">
        <v>973</v>
      </c>
      <c r="K152" s="332" t="s">
        <v>973</v>
      </c>
      <c r="L152" s="333" t="s">
        <v>2103</v>
      </c>
      <c r="M152" s="331" t="s">
        <v>290</v>
      </c>
      <c r="N152" s="334"/>
      <c r="O152" s="331" t="s">
        <v>290</v>
      </c>
      <c r="P152" s="334"/>
    </row>
    <row r="153" spans="2:16" ht="32" thickBot="1" x14ac:dyDescent="0.4">
      <c r="B153" s="362" t="s">
        <v>1923</v>
      </c>
      <c r="C153" s="330">
        <v>146</v>
      </c>
      <c r="D153" s="331" t="s">
        <v>290</v>
      </c>
      <c r="E153" s="332" t="s">
        <v>2085</v>
      </c>
      <c r="F153" s="332" t="s">
        <v>973</v>
      </c>
      <c r="G153" s="332" t="s">
        <v>973</v>
      </c>
      <c r="H153" s="332" t="s">
        <v>973</v>
      </c>
      <c r="I153" s="332" t="s">
        <v>973</v>
      </c>
      <c r="J153" s="332" t="s">
        <v>973</v>
      </c>
      <c r="K153" s="332" t="s">
        <v>973</v>
      </c>
      <c r="L153" s="333" t="s">
        <v>2095</v>
      </c>
      <c r="M153" s="331" t="s">
        <v>290</v>
      </c>
      <c r="N153" s="334"/>
      <c r="O153" s="331" t="s">
        <v>290</v>
      </c>
      <c r="P153" s="334"/>
    </row>
    <row r="154" spans="2:16" ht="21.5" thickBot="1" x14ac:dyDescent="0.4">
      <c r="B154" s="362" t="s">
        <v>1930</v>
      </c>
      <c r="C154" s="330">
        <v>147</v>
      </c>
      <c r="D154" s="331" t="s">
        <v>290</v>
      </c>
      <c r="E154" s="331" t="s">
        <v>290</v>
      </c>
      <c r="F154" s="331" t="s">
        <v>290</v>
      </c>
      <c r="G154" s="331" t="s">
        <v>290</v>
      </c>
      <c r="H154" s="331" t="s">
        <v>290</v>
      </c>
      <c r="I154" s="331" t="s">
        <v>290</v>
      </c>
      <c r="J154" s="331" t="s">
        <v>290</v>
      </c>
      <c r="K154" s="331" t="s">
        <v>290</v>
      </c>
      <c r="L154" s="331" t="s">
        <v>290</v>
      </c>
      <c r="M154" s="331" t="s">
        <v>290</v>
      </c>
      <c r="N154" s="334"/>
      <c r="O154" s="331" t="s">
        <v>290</v>
      </c>
      <c r="P154" s="334"/>
    </row>
    <row r="155" spans="2:16" ht="32" thickBot="1" x14ac:dyDescent="0.4">
      <c r="B155" s="362" t="s">
        <v>1934</v>
      </c>
      <c r="C155" s="330">
        <v>148</v>
      </c>
      <c r="D155" s="331" t="s">
        <v>290</v>
      </c>
      <c r="E155" s="332" t="s">
        <v>2085</v>
      </c>
      <c r="F155" s="332" t="s">
        <v>973</v>
      </c>
      <c r="G155" s="332" t="s">
        <v>973</v>
      </c>
      <c r="H155" s="332" t="s">
        <v>973</v>
      </c>
      <c r="I155" s="332" t="s">
        <v>973</v>
      </c>
      <c r="J155" s="332" t="s">
        <v>973</v>
      </c>
      <c r="K155" s="332" t="s">
        <v>973</v>
      </c>
      <c r="L155" s="333" t="s">
        <v>2096</v>
      </c>
      <c r="M155" s="331" t="s">
        <v>290</v>
      </c>
      <c r="N155" s="334"/>
      <c r="O155" s="331" t="s">
        <v>290</v>
      </c>
      <c r="P155" s="334"/>
    </row>
    <row r="156" spans="2:16" ht="21.5" thickBot="1" x14ac:dyDescent="0.4">
      <c r="B156" s="361" t="s">
        <v>1942</v>
      </c>
      <c r="C156" s="330">
        <v>149</v>
      </c>
      <c r="D156" s="331" t="s">
        <v>290</v>
      </c>
      <c r="E156" s="332" t="s">
        <v>2113</v>
      </c>
      <c r="F156" s="332" t="s">
        <v>973</v>
      </c>
      <c r="G156" s="332" t="s">
        <v>973</v>
      </c>
      <c r="H156" s="332" t="s">
        <v>973</v>
      </c>
      <c r="I156" s="332" t="s">
        <v>973</v>
      </c>
      <c r="J156" s="332" t="s">
        <v>973</v>
      </c>
      <c r="K156" s="332" t="s">
        <v>973</v>
      </c>
      <c r="L156" s="333" t="s">
        <v>2114</v>
      </c>
      <c r="M156" s="331" t="s">
        <v>290</v>
      </c>
      <c r="N156" s="334"/>
      <c r="O156" s="331" t="s">
        <v>290</v>
      </c>
      <c r="P156" s="334"/>
    </row>
    <row r="157" spans="2:16" ht="32" thickBot="1" x14ac:dyDescent="0.4">
      <c r="B157" s="363" t="s">
        <v>1946</v>
      </c>
      <c r="C157" s="330">
        <v>150</v>
      </c>
      <c r="D157" s="331" t="s">
        <v>290</v>
      </c>
      <c r="E157" s="331" t="s">
        <v>290</v>
      </c>
      <c r="F157" s="331" t="s">
        <v>290</v>
      </c>
      <c r="G157" s="331" t="s">
        <v>290</v>
      </c>
      <c r="H157" s="331" t="s">
        <v>290</v>
      </c>
      <c r="I157" s="331" t="s">
        <v>290</v>
      </c>
      <c r="J157" s="331" t="s">
        <v>290</v>
      </c>
      <c r="K157" s="331" t="s">
        <v>290</v>
      </c>
      <c r="L157" s="331" t="s">
        <v>290</v>
      </c>
      <c r="M157" s="331" t="s">
        <v>290</v>
      </c>
      <c r="N157" s="334"/>
      <c r="O157" s="331" t="s">
        <v>290</v>
      </c>
      <c r="P157" s="334"/>
    </row>
    <row r="158" spans="2:16" ht="32" thickBot="1" x14ac:dyDescent="0.4">
      <c r="B158" s="361" t="s">
        <v>1949</v>
      </c>
      <c r="C158" s="330">
        <v>151</v>
      </c>
      <c r="D158" s="331" t="s">
        <v>290</v>
      </c>
      <c r="E158" s="332" t="s">
        <v>2085</v>
      </c>
      <c r="F158" s="332" t="s">
        <v>973</v>
      </c>
      <c r="G158" s="332" t="s">
        <v>973</v>
      </c>
      <c r="H158" s="332" t="s">
        <v>973</v>
      </c>
      <c r="I158" s="332" t="s">
        <v>973</v>
      </c>
      <c r="J158" s="332" t="s">
        <v>973</v>
      </c>
      <c r="K158" s="332" t="s">
        <v>973</v>
      </c>
      <c r="L158" s="333" t="s">
        <v>2096</v>
      </c>
      <c r="M158" s="331" t="s">
        <v>290</v>
      </c>
      <c r="N158" s="334"/>
      <c r="O158" s="331" t="s">
        <v>290</v>
      </c>
      <c r="P158" s="334"/>
    </row>
    <row r="159" spans="2:16" ht="32" thickBot="1" x14ac:dyDescent="0.4">
      <c r="B159" s="362" t="s">
        <v>1955</v>
      </c>
      <c r="C159" s="330">
        <v>152</v>
      </c>
      <c r="D159" s="331" t="s">
        <v>290</v>
      </c>
      <c r="E159" s="332" t="s">
        <v>2085</v>
      </c>
      <c r="F159" s="332" t="s">
        <v>973</v>
      </c>
      <c r="G159" s="332" t="s">
        <v>973</v>
      </c>
      <c r="H159" s="332" t="s">
        <v>973</v>
      </c>
      <c r="I159" s="332" t="s">
        <v>973</v>
      </c>
      <c r="J159" s="332" t="s">
        <v>973</v>
      </c>
      <c r="K159" s="332" t="s">
        <v>973</v>
      </c>
      <c r="L159" s="333" t="s">
        <v>2095</v>
      </c>
      <c r="M159" s="331" t="s">
        <v>290</v>
      </c>
      <c r="N159" s="334"/>
      <c r="O159" s="331" t="s">
        <v>290</v>
      </c>
      <c r="P159" s="334"/>
    </row>
    <row r="160" spans="2:16" ht="32" thickBot="1" x14ac:dyDescent="0.4">
      <c r="B160" s="363" t="s">
        <v>1963</v>
      </c>
      <c r="C160" s="330">
        <v>153</v>
      </c>
      <c r="D160" s="331" t="s">
        <v>290</v>
      </c>
      <c r="E160" s="332" t="s">
        <v>2085</v>
      </c>
      <c r="F160" s="332" t="s">
        <v>973</v>
      </c>
      <c r="G160" s="332" t="s">
        <v>973</v>
      </c>
      <c r="H160" s="332" t="s">
        <v>973</v>
      </c>
      <c r="I160" s="332" t="s">
        <v>973</v>
      </c>
      <c r="J160" s="332" t="s">
        <v>973</v>
      </c>
      <c r="K160" s="332" t="s">
        <v>973</v>
      </c>
      <c r="L160" s="333" t="s">
        <v>2100</v>
      </c>
      <c r="M160" s="331" t="s">
        <v>290</v>
      </c>
      <c r="N160" s="334"/>
      <c r="O160" s="331" t="s">
        <v>290</v>
      </c>
      <c r="P160" s="334"/>
    </row>
    <row r="161" spans="2:16" ht="42.5" thickBot="1" x14ac:dyDescent="0.4">
      <c r="B161" s="361" t="s">
        <v>1966</v>
      </c>
      <c r="C161" s="330">
        <v>154</v>
      </c>
      <c r="D161" s="331" t="s">
        <v>290</v>
      </c>
      <c r="E161" s="332" t="s">
        <v>2085</v>
      </c>
      <c r="F161" s="332" t="s">
        <v>973</v>
      </c>
      <c r="G161" s="332" t="s">
        <v>973</v>
      </c>
      <c r="H161" s="332" t="s">
        <v>973</v>
      </c>
      <c r="I161" s="332" t="s">
        <v>973</v>
      </c>
      <c r="J161" s="332" t="s">
        <v>973</v>
      </c>
      <c r="K161" s="332" t="s">
        <v>973</v>
      </c>
      <c r="L161" s="333" t="s">
        <v>2098</v>
      </c>
      <c r="M161" s="331" t="s">
        <v>290</v>
      </c>
      <c r="N161" s="334"/>
      <c r="O161" s="331" t="s">
        <v>290</v>
      </c>
      <c r="P161" s="334"/>
    </row>
    <row r="162" spans="2:16" ht="16" thickBot="1" x14ac:dyDescent="0.4">
      <c r="B162" s="362" t="s">
        <v>1970</v>
      </c>
      <c r="C162" s="330">
        <v>155</v>
      </c>
      <c r="D162" s="331" t="s">
        <v>290</v>
      </c>
      <c r="E162" s="331" t="s">
        <v>290</v>
      </c>
      <c r="F162" s="331" t="s">
        <v>290</v>
      </c>
      <c r="G162" s="331" t="s">
        <v>290</v>
      </c>
      <c r="H162" s="331" t="s">
        <v>290</v>
      </c>
      <c r="I162" s="331" t="s">
        <v>290</v>
      </c>
      <c r="J162" s="331" t="s">
        <v>290</v>
      </c>
      <c r="K162" s="331" t="s">
        <v>290</v>
      </c>
      <c r="L162" s="331" t="s">
        <v>290</v>
      </c>
      <c r="M162" s="331" t="s">
        <v>290</v>
      </c>
      <c r="N162" s="334"/>
      <c r="O162" s="331" t="s">
        <v>290</v>
      </c>
      <c r="P162" s="334"/>
    </row>
    <row r="163" spans="2:16" ht="32" thickBot="1" x14ac:dyDescent="0.4">
      <c r="B163" s="361" t="s">
        <v>1977</v>
      </c>
      <c r="C163" s="330">
        <v>156</v>
      </c>
      <c r="D163" s="331" t="s">
        <v>290</v>
      </c>
      <c r="E163" s="331" t="s">
        <v>290</v>
      </c>
      <c r="F163" s="331" t="s">
        <v>290</v>
      </c>
      <c r="G163" s="331" t="s">
        <v>290</v>
      </c>
      <c r="H163" s="331" t="s">
        <v>290</v>
      </c>
      <c r="I163" s="331" t="s">
        <v>290</v>
      </c>
      <c r="J163" s="331" t="s">
        <v>290</v>
      </c>
      <c r="K163" s="331" t="s">
        <v>290</v>
      </c>
      <c r="L163" s="331" t="s">
        <v>290</v>
      </c>
      <c r="M163" s="331" t="s">
        <v>290</v>
      </c>
      <c r="N163" s="334"/>
      <c r="O163" s="331" t="s">
        <v>290</v>
      </c>
      <c r="P163" s="334"/>
    </row>
    <row r="164" spans="2:16" ht="24.75" customHeight="1" thickBot="1" x14ac:dyDescent="0.4">
      <c r="B164" s="362" t="s">
        <v>1981</v>
      </c>
      <c r="C164" s="330">
        <v>157</v>
      </c>
      <c r="D164" s="331" t="s">
        <v>290</v>
      </c>
      <c r="E164" s="331" t="s">
        <v>290</v>
      </c>
      <c r="F164" s="331" t="s">
        <v>290</v>
      </c>
      <c r="G164" s="331" t="s">
        <v>290</v>
      </c>
      <c r="H164" s="331" t="s">
        <v>290</v>
      </c>
      <c r="I164" s="331" t="s">
        <v>290</v>
      </c>
      <c r="J164" s="331" t="s">
        <v>290</v>
      </c>
      <c r="K164" s="331" t="s">
        <v>290</v>
      </c>
      <c r="L164" s="331" t="s">
        <v>290</v>
      </c>
      <c r="M164" s="331" t="s">
        <v>290</v>
      </c>
      <c r="N164" s="334"/>
      <c r="O164" s="331" t="s">
        <v>290</v>
      </c>
      <c r="P164" s="334"/>
    </row>
    <row r="165" spans="2:16" ht="21.5" thickBot="1" x14ac:dyDescent="0.4">
      <c r="B165" s="362" t="s">
        <v>1987</v>
      </c>
      <c r="C165" s="330">
        <v>158</v>
      </c>
      <c r="D165" s="331" t="s">
        <v>290</v>
      </c>
      <c r="E165" s="332" t="s">
        <v>2113</v>
      </c>
      <c r="F165" s="332" t="s">
        <v>973</v>
      </c>
      <c r="G165" s="332" t="s">
        <v>973</v>
      </c>
      <c r="H165" s="332" t="s">
        <v>973</v>
      </c>
      <c r="I165" s="332" t="s">
        <v>973</v>
      </c>
      <c r="J165" s="332" t="s">
        <v>973</v>
      </c>
      <c r="K165" s="332" t="s">
        <v>973</v>
      </c>
      <c r="L165" s="333" t="s">
        <v>2114</v>
      </c>
      <c r="M165" s="331" t="s">
        <v>290</v>
      </c>
      <c r="N165" s="334"/>
      <c r="O165" s="331" t="s">
        <v>290</v>
      </c>
      <c r="P165" s="334"/>
    </row>
    <row r="166" spans="2:16" ht="16" thickBot="1" x14ac:dyDescent="0.4">
      <c r="C166" s="61"/>
      <c r="D166" s="338"/>
      <c r="E166" s="338"/>
      <c r="F166" s="338"/>
      <c r="G166" s="338"/>
      <c r="H166" s="338"/>
      <c r="I166" s="338"/>
      <c r="J166" s="338"/>
      <c r="K166" s="338"/>
      <c r="L166" s="338"/>
      <c r="M166" s="338"/>
      <c r="N166" s="338"/>
      <c r="O166" s="338"/>
      <c r="P166" s="338"/>
    </row>
    <row r="167" spans="2:16" ht="15" x14ac:dyDescent="0.35">
      <c r="C167" s="222" t="s">
        <v>2118</v>
      </c>
      <c r="D167" s="223"/>
      <c r="E167" s="223"/>
      <c r="F167" s="223"/>
      <c r="G167" s="223"/>
      <c r="H167" s="223"/>
      <c r="I167" s="223"/>
      <c r="J167" s="223"/>
      <c r="K167" s="223"/>
    </row>
    <row r="168" spans="2:16" x14ac:dyDescent="0.35">
      <c r="C168" s="222"/>
      <c r="D168" s="223"/>
      <c r="E168" s="223"/>
      <c r="F168" s="223"/>
      <c r="G168" s="223"/>
      <c r="H168" s="223"/>
      <c r="I168" s="223"/>
      <c r="J168" s="223"/>
      <c r="K168" s="223"/>
    </row>
    <row r="169" spans="2:16" x14ac:dyDescent="0.35">
      <c r="C169" s="222" t="s">
        <v>23</v>
      </c>
      <c r="D169" s="223"/>
      <c r="E169" s="223"/>
      <c r="F169" s="223"/>
      <c r="G169" s="223"/>
      <c r="H169" s="223"/>
      <c r="I169" s="223"/>
      <c r="J169" s="223"/>
      <c r="K169" s="223"/>
    </row>
    <row r="170" spans="2:16" ht="15.5" x14ac:dyDescent="0.35">
      <c r="C170" s="225" t="s">
        <v>2119</v>
      </c>
      <c r="D170" s="223"/>
      <c r="E170" s="223"/>
      <c r="F170" s="223"/>
      <c r="G170" s="223"/>
      <c r="H170" s="223"/>
      <c r="I170" s="223"/>
      <c r="J170" s="223"/>
      <c r="K170" s="223"/>
    </row>
    <row r="171" spans="2:16" ht="15.5" x14ac:dyDescent="0.35">
      <c r="C171" s="225" t="s">
        <v>2120</v>
      </c>
      <c r="D171" s="223"/>
      <c r="E171" s="223"/>
      <c r="F171" s="223"/>
      <c r="G171" s="223"/>
      <c r="H171" s="223"/>
      <c r="I171" s="223"/>
      <c r="J171" s="223"/>
      <c r="K171" s="223"/>
    </row>
    <row r="172" spans="2:16" ht="15.5" x14ac:dyDescent="0.35">
      <c r="C172" s="225" t="s">
        <v>2121</v>
      </c>
      <c r="D172" s="223"/>
      <c r="E172" s="223"/>
      <c r="F172" s="223"/>
      <c r="G172" s="223"/>
      <c r="H172" s="223"/>
      <c r="I172" s="223"/>
      <c r="J172" s="223"/>
      <c r="K172" s="223"/>
    </row>
    <row r="173" spans="2:16" ht="15.5" x14ac:dyDescent="0.35">
      <c r="C173" s="225" t="s">
        <v>2122</v>
      </c>
      <c r="D173" s="223"/>
      <c r="E173" s="223"/>
      <c r="F173" s="223"/>
      <c r="G173" s="223"/>
      <c r="H173" s="223"/>
      <c r="I173" s="223"/>
      <c r="J173" s="223"/>
      <c r="K173" s="223"/>
    </row>
    <row r="174" spans="2:16" ht="15.5" x14ac:dyDescent="0.35">
      <c r="C174" s="225" t="s">
        <v>2123</v>
      </c>
      <c r="D174" s="223"/>
      <c r="E174" s="223"/>
      <c r="F174" s="223"/>
      <c r="G174" s="223"/>
      <c r="H174" s="223"/>
      <c r="I174" s="223"/>
      <c r="J174" s="223"/>
      <c r="K174" s="223"/>
    </row>
    <row r="175" spans="2:16" ht="15.5" x14ac:dyDescent="0.35">
      <c r="C175" s="225" t="s">
        <v>2124</v>
      </c>
      <c r="D175" s="223"/>
      <c r="E175" s="223"/>
      <c r="F175" s="223"/>
      <c r="G175" s="223"/>
      <c r="H175" s="223"/>
      <c r="I175" s="223"/>
      <c r="J175" s="223"/>
      <c r="K175" s="223"/>
    </row>
    <row r="176" spans="2:16" ht="15.5" x14ac:dyDescent="0.35">
      <c r="C176" s="225" t="s">
        <v>2125</v>
      </c>
      <c r="D176" s="223"/>
      <c r="E176" s="223"/>
      <c r="F176" s="223"/>
      <c r="G176" s="223"/>
      <c r="H176" s="223"/>
      <c r="I176" s="223"/>
      <c r="J176" s="223"/>
      <c r="K176" s="223"/>
    </row>
    <row r="177" spans="2:16" ht="15.5" x14ac:dyDescent="0.35">
      <c r="C177" s="225"/>
      <c r="D177" s="223"/>
      <c r="E177" s="223"/>
      <c r="F177" s="223"/>
      <c r="G177" s="223"/>
      <c r="H177" s="223"/>
      <c r="I177" s="223"/>
      <c r="J177" s="223"/>
      <c r="K177" s="223"/>
    </row>
    <row r="178" spans="2:16" ht="51.75" customHeight="1" x14ac:dyDescent="0.35">
      <c r="B178" s="326" t="s">
        <v>2083</v>
      </c>
      <c r="C178" s="1032" t="s">
        <v>2126</v>
      </c>
      <c r="D178" s="1032"/>
      <c r="E178" s="1032"/>
      <c r="F178" s="1032"/>
      <c r="G178" s="1032"/>
      <c r="H178" s="1032"/>
      <c r="I178" s="1032"/>
      <c r="J178" s="1032"/>
      <c r="K178" s="1032"/>
      <c r="L178" s="1032"/>
      <c r="M178" s="1032"/>
      <c r="N178" s="1032"/>
      <c r="O178" s="1032"/>
      <c r="P178" s="1032"/>
    </row>
    <row r="179" spans="2:16" ht="93.5" thickBot="1" x14ac:dyDescent="0.4">
      <c r="B179" s="339"/>
      <c r="C179" s="340" t="s">
        <v>2127</v>
      </c>
      <c r="D179" s="341">
        <v>2020</v>
      </c>
      <c r="E179" s="342" t="s">
        <v>2128</v>
      </c>
      <c r="F179" s="342"/>
      <c r="G179" s="342" t="s">
        <v>2129</v>
      </c>
      <c r="H179" s="342"/>
      <c r="I179" s="343"/>
      <c r="J179" s="343"/>
      <c r="K179" s="343"/>
      <c r="L179" s="343"/>
      <c r="M179" s="343"/>
      <c r="N179" s="343"/>
      <c r="O179" s="343"/>
      <c r="P179" s="343"/>
    </row>
    <row r="180" spans="2:16" ht="47" thickBot="1" x14ac:dyDescent="0.4">
      <c r="B180" s="339"/>
      <c r="C180" s="340" t="s">
        <v>2130</v>
      </c>
      <c r="D180" s="341">
        <v>2020</v>
      </c>
      <c r="E180" s="342" t="s">
        <v>2131</v>
      </c>
      <c r="F180" s="342"/>
      <c r="G180" s="342"/>
      <c r="H180" s="342"/>
      <c r="I180" s="343"/>
      <c r="J180" s="343"/>
      <c r="K180" s="343"/>
      <c r="L180" s="343" t="s">
        <v>2132</v>
      </c>
      <c r="M180" s="343"/>
      <c r="N180" s="343"/>
      <c r="O180" s="343"/>
      <c r="P180" s="343"/>
    </row>
    <row r="181" spans="2:16" ht="93.5" thickBot="1" x14ac:dyDescent="0.4">
      <c r="B181" s="339"/>
      <c r="C181" s="340" t="s">
        <v>2133</v>
      </c>
      <c r="D181" s="341">
        <v>2020</v>
      </c>
      <c r="E181" s="341" t="s">
        <v>2134</v>
      </c>
      <c r="F181" s="341"/>
      <c r="G181" s="341"/>
      <c r="H181" s="341" t="s">
        <v>2135</v>
      </c>
      <c r="I181" s="341"/>
      <c r="J181" s="341"/>
      <c r="K181" s="341"/>
      <c r="L181" s="341"/>
      <c r="M181" s="341"/>
      <c r="N181" s="341"/>
      <c r="O181" s="341"/>
      <c r="P181" s="341"/>
    </row>
    <row r="182" spans="2:16" ht="62.5" thickBot="1" x14ac:dyDescent="0.4">
      <c r="B182" s="339"/>
      <c r="C182" s="340" t="s">
        <v>2136</v>
      </c>
      <c r="D182" s="341"/>
      <c r="E182" s="341" t="s">
        <v>2134</v>
      </c>
      <c r="F182" s="341"/>
      <c r="G182" s="341"/>
      <c r="H182" s="341"/>
      <c r="I182" s="341"/>
      <c r="J182" s="341"/>
      <c r="K182" s="341"/>
      <c r="L182" s="341" t="s">
        <v>2137</v>
      </c>
      <c r="M182" s="341"/>
      <c r="N182" s="341"/>
      <c r="O182" s="341"/>
      <c r="P182" s="341"/>
    </row>
  </sheetData>
  <mergeCells count="11">
    <mergeCell ref="N5:N6"/>
    <mergeCell ref="O5:O6"/>
    <mergeCell ref="P5:P6"/>
    <mergeCell ref="F7:K7"/>
    <mergeCell ref="C178:P178"/>
    <mergeCell ref="C5:C6"/>
    <mergeCell ref="D5:D6"/>
    <mergeCell ref="E5:E6"/>
    <mergeCell ref="F5:K5"/>
    <mergeCell ref="L5:L6"/>
    <mergeCell ref="M5:M6"/>
  </mergeCells>
  <pageMargins left="0.7" right="0.7" top="0.75" bottom="0.75" header="0.3" footer="0.3"/>
  <pageSetup paperSize="8" scale="59"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BE7E9-8820-4678-9F21-7E1F0472E033}">
  <dimension ref="B2:M9"/>
  <sheetViews>
    <sheetView zoomScale="80" zoomScaleNormal="80" workbookViewId="0"/>
  </sheetViews>
  <sheetFormatPr defaultRowHeight="14.5" x14ac:dyDescent="0.35"/>
  <cols>
    <col min="1" max="1" width="19.7265625" customWidth="1"/>
    <col min="2" max="13" width="10.54296875" customWidth="1"/>
  </cols>
  <sheetData>
    <row r="2" spans="2:13" ht="15.5" x14ac:dyDescent="0.35">
      <c r="B2" s="30" t="s">
        <v>806</v>
      </c>
    </row>
    <row r="3" spans="2:13" ht="15" thickBot="1" x14ac:dyDescent="0.4"/>
    <row r="4" spans="2:13" ht="31.5" customHeight="1" thickBot="1" x14ac:dyDescent="0.4">
      <c r="B4" s="947" t="s">
        <v>807</v>
      </c>
      <c r="C4" s="947" t="s">
        <v>808</v>
      </c>
      <c r="D4" s="947" t="s">
        <v>809</v>
      </c>
      <c r="E4" s="947" t="s">
        <v>810</v>
      </c>
      <c r="F4" s="947" t="s">
        <v>811</v>
      </c>
      <c r="G4" s="947" t="s">
        <v>812</v>
      </c>
      <c r="H4" s="947" t="s">
        <v>813</v>
      </c>
      <c r="I4" s="953" t="s">
        <v>746</v>
      </c>
      <c r="J4" s="955"/>
      <c r="K4" s="953" t="s">
        <v>814</v>
      </c>
      <c r="L4" s="954"/>
      <c r="M4" s="955"/>
    </row>
    <row r="5" spans="2:13" ht="55.5" customHeight="1" thickBot="1" x14ac:dyDescent="0.4">
      <c r="B5" s="948"/>
      <c r="C5" s="948"/>
      <c r="D5" s="948"/>
      <c r="E5" s="948"/>
      <c r="F5" s="948"/>
      <c r="G5" s="948"/>
      <c r="H5" s="948"/>
      <c r="I5" s="5" t="s">
        <v>815</v>
      </c>
      <c r="J5" s="5" t="s">
        <v>816</v>
      </c>
      <c r="K5" s="5" t="s">
        <v>817</v>
      </c>
      <c r="L5" s="5" t="s">
        <v>818</v>
      </c>
      <c r="M5" s="5" t="s">
        <v>819</v>
      </c>
    </row>
    <row r="6" spans="2:13" ht="18" thickBot="1" x14ac:dyDescent="0.4">
      <c r="B6" s="156" t="s">
        <v>14</v>
      </c>
      <c r="C6" s="157" t="s">
        <v>14</v>
      </c>
      <c r="D6" s="157" t="s">
        <v>14</v>
      </c>
      <c r="E6" s="158" t="s">
        <v>14</v>
      </c>
      <c r="F6" s="157" t="s">
        <v>14</v>
      </c>
      <c r="G6" s="158" t="s">
        <v>14</v>
      </c>
      <c r="H6" s="157" t="s">
        <v>14</v>
      </c>
      <c r="I6" s="158" t="s">
        <v>14</v>
      </c>
      <c r="J6" s="158" t="s">
        <v>14</v>
      </c>
      <c r="K6" s="158" t="s">
        <v>820</v>
      </c>
      <c r="L6" s="158" t="s">
        <v>821</v>
      </c>
      <c r="M6" s="159" t="s">
        <v>14</v>
      </c>
    </row>
    <row r="7" spans="2:13" ht="16" thickBot="1" x14ac:dyDescent="0.4">
      <c r="B7" s="160" t="s">
        <v>822</v>
      </c>
      <c r="C7" s="161"/>
      <c r="D7" s="162"/>
      <c r="E7" s="163"/>
      <c r="F7" s="163"/>
      <c r="G7" s="163"/>
      <c r="H7" s="163"/>
      <c r="I7" s="164"/>
      <c r="J7" s="164"/>
      <c r="K7" s="164"/>
      <c r="L7" s="164"/>
      <c r="M7" s="165"/>
    </row>
    <row r="8" spans="2:13" ht="16" thickBot="1" x14ac:dyDescent="0.4">
      <c r="B8" s="160" t="s">
        <v>823</v>
      </c>
      <c r="C8" s="163"/>
      <c r="D8" s="164"/>
      <c r="E8" s="164"/>
      <c r="F8" s="164"/>
      <c r="G8" s="164"/>
      <c r="H8" s="164"/>
      <c r="I8" s="164"/>
      <c r="J8" s="164"/>
      <c r="K8" s="164"/>
      <c r="L8" s="164"/>
      <c r="M8" s="165"/>
    </row>
    <row r="9" spans="2:13" ht="62.5" thickBot="1" x14ac:dyDescent="0.4">
      <c r="B9" s="160" t="s">
        <v>22</v>
      </c>
      <c r="C9" s="163"/>
      <c r="D9" s="163"/>
      <c r="E9" s="163"/>
      <c r="F9" s="163"/>
      <c r="G9" s="163"/>
      <c r="H9" s="163"/>
      <c r="I9" s="164"/>
      <c r="J9" s="164"/>
      <c r="K9" s="164"/>
      <c r="L9" s="164"/>
      <c r="M9" s="165"/>
    </row>
  </sheetData>
  <mergeCells count="9">
    <mergeCell ref="H4:H5"/>
    <mergeCell ref="I4:J4"/>
    <mergeCell ref="K4:M4"/>
    <mergeCell ref="B4:B5"/>
    <mergeCell ref="C4:C5"/>
    <mergeCell ref="D4:D5"/>
    <mergeCell ref="E4:E5"/>
    <mergeCell ref="F4:F5"/>
    <mergeCell ref="G4:G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1C0E2-B688-4833-940A-32988B348A63}">
  <sheetPr>
    <tabColor theme="2"/>
  </sheetPr>
  <dimension ref="B2:Q176"/>
  <sheetViews>
    <sheetView workbookViewId="0">
      <selection activeCell="J17" sqref="J17"/>
    </sheetView>
  </sheetViews>
  <sheetFormatPr defaultRowHeight="14.5" x14ac:dyDescent="0.35"/>
  <cols>
    <col min="3" max="3" width="14.7265625" customWidth="1"/>
    <col min="4" max="4" width="13.7265625" customWidth="1"/>
    <col min="5" max="5" width="14.453125" customWidth="1"/>
    <col min="6" max="6" width="38.26953125" customWidth="1"/>
    <col min="7" max="8" width="18.26953125" customWidth="1"/>
  </cols>
  <sheetData>
    <row r="2" spans="2:8" ht="15.5" x14ac:dyDescent="0.35">
      <c r="B2" s="516" t="s">
        <v>2139</v>
      </c>
      <c r="C2" s="516" t="s">
        <v>2705</v>
      </c>
      <c r="D2" s="516"/>
      <c r="E2" s="516"/>
      <c r="F2" s="516"/>
      <c r="G2" s="516"/>
      <c r="H2" s="516"/>
    </row>
    <row r="4" spans="2:8" ht="15.5" x14ac:dyDescent="0.35">
      <c r="C4" s="517" t="s">
        <v>2141</v>
      </c>
      <c r="D4" s="518"/>
      <c r="E4" s="519">
        <f>[5]Introduction!$D$98</f>
        <v>2025</v>
      </c>
    </row>
    <row r="6" spans="2:8" ht="15.5" x14ac:dyDescent="0.35">
      <c r="C6" s="802" t="s">
        <v>610</v>
      </c>
      <c r="D6" s="802" t="s">
        <v>610</v>
      </c>
      <c r="E6" s="802" t="s">
        <v>353</v>
      </c>
      <c r="F6" s="802" t="s">
        <v>33</v>
      </c>
      <c r="G6" s="802" t="s">
        <v>37</v>
      </c>
      <c r="H6" s="802"/>
    </row>
    <row r="7" spans="2:8" ht="15.5" x14ac:dyDescent="0.35">
      <c r="C7" s="1034"/>
      <c r="D7" s="1034"/>
      <c r="E7" s="1034"/>
      <c r="F7" s="1034"/>
      <c r="G7" s="520" t="s">
        <v>38</v>
      </c>
      <c r="H7" s="520" t="s">
        <v>112</v>
      </c>
    </row>
    <row r="8" spans="2:8" ht="15.5" x14ac:dyDescent="0.35">
      <c r="C8" s="521" t="s">
        <v>2706</v>
      </c>
      <c r="D8" s="521"/>
      <c r="E8" s="521"/>
      <c r="F8" s="521"/>
      <c r="G8" s="521"/>
      <c r="H8" s="521"/>
    </row>
    <row r="9" spans="2:8" ht="27.5" x14ac:dyDescent="0.35">
      <c r="C9" s="436" t="s">
        <v>2707</v>
      </c>
      <c r="D9" s="436" t="s">
        <v>2708</v>
      </c>
      <c r="E9" s="522" t="s">
        <v>2523</v>
      </c>
      <c r="F9" s="523" t="s">
        <v>2709</v>
      </c>
      <c r="G9" s="524">
        <v>26216127</v>
      </c>
      <c r="H9" s="524">
        <v>26445005</v>
      </c>
    </row>
    <row r="10" spans="2:8" ht="40.5" x14ac:dyDescent="0.35">
      <c r="C10" s="436" t="s">
        <v>2710</v>
      </c>
      <c r="D10" s="436" t="s">
        <v>2711</v>
      </c>
      <c r="E10" s="522" t="s">
        <v>2523</v>
      </c>
      <c r="F10" s="523" t="s">
        <v>2709</v>
      </c>
      <c r="G10" s="524">
        <v>14338652</v>
      </c>
      <c r="H10" s="524">
        <v>14155117</v>
      </c>
    </row>
    <row r="11" spans="2:8" ht="87" customHeight="1" x14ac:dyDescent="0.35">
      <c r="C11" s="436" t="s">
        <v>2712</v>
      </c>
      <c r="D11" s="436" t="s">
        <v>2713</v>
      </c>
      <c r="E11" s="522" t="s">
        <v>2523</v>
      </c>
      <c r="F11" s="523" t="s">
        <v>2714</v>
      </c>
      <c r="G11" s="524">
        <v>18273.501118200002</v>
      </c>
      <c r="H11" s="524">
        <v>16529.192210845453</v>
      </c>
    </row>
    <row r="12" spans="2:8" ht="15.5" x14ac:dyDescent="0.35">
      <c r="C12" s="516" t="s">
        <v>2715</v>
      </c>
      <c r="D12" s="516"/>
      <c r="E12" s="516"/>
      <c r="F12" s="516"/>
      <c r="G12" s="516"/>
      <c r="H12" s="516"/>
    </row>
    <row r="13" spans="2:8" ht="26" x14ac:dyDescent="0.35">
      <c r="C13" s="436" t="s">
        <v>2708</v>
      </c>
      <c r="D13" s="436" t="s">
        <v>2708</v>
      </c>
      <c r="E13" s="522" t="s">
        <v>2523</v>
      </c>
      <c r="F13" s="523" t="s">
        <v>2709</v>
      </c>
      <c r="G13" s="524">
        <v>7031219</v>
      </c>
      <c r="H13" s="524">
        <v>8019891</v>
      </c>
    </row>
    <row r="14" spans="2:8" ht="39" x14ac:dyDescent="0.35">
      <c r="C14" s="436" t="s">
        <v>2716</v>
      </c>
      <c r="D14" s="436" t="s">
        <v>2711</v>
      </c>
      <c r="E14" s="522" t="s">
        <v>2523</v>
      </c>
      <c r="F14" s="523" t="s">
        <v>2709</v>
      </c>
      <c r="G14" s="524">
        <v>1194056</v>
      </c>
      <c r="H14" s="524">
        <v>970260</v>
      </c>
    </row>
    <row r="15" spans="2:8" ht="66.5" x14ac:dyDescent="0.35">
      <c r="C15" s="436" t="s">
        <v>2717</v>
      </c>
      <c r="D15" s="436" t="s">
        <v>2713</v>
      </c>
      <c r="E15" s="522" t="s">
        <v>2523</v>
      </c>
      <c r="F15" s="523" t="s">
        <v>2714</v>
      </c>
      <c r="G15" s="524">
        <v>1194</v>
      </c>
      <c r="H15" s="524">
        <v>970</v>
      </c>
    </row>
    <row r="16" spans="2:8" ht="15.5" x14ac:dyDescent="0.35">
      <c r="C16" s="516" t="s">
        <v>2718</v>
      </c>
      <c r="D16" s="516"/>
      <c r="E16" s="516"/>
      <c r="F16" s="516"/>
      <c r="G16" s="516"/>
      <c r="H16" s="516"/>
    </row>
    <row r="17" spans="2:8" ht="26" x14ac:dyDescent="0.35">
      <c r="C17" s="436" t="s">
        <v>2708</v>
      </c>
      <c r="D17" s="436" t="s">
        <v>2708</v>
      </c>
      <c r="E17" s="522" t="s">
        <v>2523</v>
      </c>
      <c r="F17" s="523" t="s">
        <v>2709</v>
      </c>
      <c r="G17" s="525">
        <v>0</v>
      </c>
      <c r="H17" s="525">
        <v>0</v>
      </c>
    </row>
    <row r="18" spans="2:8" ht="39" x14ac:dyDescent="0.35">
      <c r="C18" s="436" t="s">
        <v>2716</v>
      </c>
      <c r="D18" s="436" t="s">
        <v>2711</v>
      </c>
      <c r="E18" s="522" t="s">
        <v>2523</v>
      </c>
      <c r="F18" s="523" t="s">
        <v>2709</v>
      </c>
      <c r="G18" s="525">
        <v>0</v>
      </c>
      <c r="H18" s="525">
        <v>0</v>
      </c>
    </row>
    <row r="19" spans="2:8" ht="66.5" x14ac:dyDescent="0.35">
      <c r="C19" s="436" t="s">
        <v>2717</v>
      </c>
      <c r="D19" s="436" t="s">
        <v>2713</v>
      </c>
      <c r="E19" s="522" t="s">
        <v>2523</v>
      </c>
      <c r="F19" s="523" t="s">
        <v>2714</v>
      </c>
      <c r="G19" s="525">
        <v>0</v>
      </c>
      <c r="H19" s="525">
        <v>0</v>
      </c>
    </row>
    <row r="20" spans="2:8" ht="15.5" x14ac:dyDescent="0.35">
      <c r="C20" s="516" t="s">
        <v>2719</v>
      </c>
      <c r="D20" s="516"/>
      <c r="E20" s="516"/>
      <c r="F20" s="516"/>
      <c r="G20" s="516"/>
      <c r="H20" s="516"/>
    </row>
    <row r="21" spans="2:8" ht="313.5" customHeight="1" x14ac:dyDescent="0.35">
      <c r="C21" s="436" t="s">
        <v>2720</v>
      </c>
      <c r="D21" s="436" t="s">
        <v>2720</v>
      </c>
      <c r="E21" s="522" t="s">
        <v>2523</v>
      </c>
      <c r="F21" s="523" t="s">
        <v>604</v>
      </c>
      <c r="G21" s="1033" t="s">
        <v>2721</v>
      </c>
      <c r="H21" s="1033"/>
    </row>
    <row r="22" spans="2:8" ht="101.25" customHeight="1" x14ac:dyDescent="0.35">
      <c r="C22" s="436" t="s">
        <v>2722</v>
      </c>
      <c r="D22" s="436" t="s">
        <v>2722</v>
      </c>
      <c r="E22" s="522" t="s">
        <v>2523</v>
      </c>
      <c r="F22" s="523" t="s">
        <v>604</v>
      </c>
      <c r="G22" s="1033" t="s">
        <v>2723</v>
      </c>
      <c r="H22" s="1033"/>
    </row>
    <row r="24" spans="2:8" x14ac:dyDescent="0.35">
      <c r="C24" s="810" t="s">
        <v>2724</v>
      </c>
      <c r="D24" s="810"/>
      <c r="E24" s="810"/>
      <c r="F24" s="810"/>
      <c r="G24" s="810"/>
      <c r="H24" s="810"/>
    </row>
    <row r="25" spans="2:8" x14ac:dyDescent="0.35">
      <c r="C25" s="526" t="s">
        <v>600</v>
      </c>
      <c r="D25" s="526"/>
      <c r="E25" s="526"/>
      <c r="F25" s="526"/>
      <c r="G25" s="526"/>
      <c r="H25" s="526"/>
    </row>
    <row r="26" spans="2:8" x14ac:dyDescent="0.35">
      <c r="C26" s="810" t="s">
        <v>2725</v>
      </c>
      <c r="D26" s="810"/>
      <c r="E26" s="810"/>
      <c r="F26" s="810"/>
      <c r="G26" s="810"/>
      <c r="H26" s="810"/>
    </row>
    <row r="27" spans="2:8" x14ac:dyDescent="0.35">
      <c r="C27" s="810" t="s">
        <v>2726</v>
      </c>
      <c r="D27" s="810"/>
      <c r="E27" s="810"/>
      <c r="F27" s="810"/>
      <c r="G27" s="810"/>
      <c r="H27" s="810"/>
    </row>
    <row r="28" spans="2:8" x14ac:dyDescent="0.35">
      <c r="C28" s="810" t="s">
        <v>2727</v>
      </c>
      <c r="D28" s="810"/>
      <c r="E28" s="810"/>
      <c r="F28" s="810"/>
      <c r="G28" s="810"/>
      <c r="H28" s="810"/>
    </row>
    <row r="29" spans="2:8" x14ac:dyDescent="0.35">
      <c r="C29" s="810" t="s">
        <v>2728</v>
      </c>
      <c r="D29" s="810"/>
      <c r="E29" s="810"/>
      <c r="F29" s="810"/>
      <c r="G29" s="810"/>
      <c r="H29" s="810"/>
    </row>
    <row r="30" spans="2:8" x14ac:dyDescent="0.35">
      <c r="C30" s="1038" t="s">
        <v>2183</v>
      </c>
      <c r="D30" s="1038"/>
      <c r="E30" s="1038"/>
      <c r="F30" s="1038"/>
      <c r="G30" s="1038"/>
      <c r="H30" s="1038"/>
    </row>
    <row r="32" spans="2:8" ht="15.5" x14ac:dyDescent="0.35">
      <c r="B32" s="516" t="s">
        <v>2184</v>
      </c>
      <c r="C32" s="516" t="s">
        <v>2729</v>
      </c>
      <c r="D32" s="516"/>
      <c r="E32" s="516"/>
      <c r="F32" s="516"/>
      <c r="G32" s="516"/>
    </row>
    <row r="33" spans="2:17" x14ac:dyDescent="0.35">
      <c r="D33" s="527"/>
    </row>
    <row r="34" spans="2:17" ht="31" x14ac:dyDescent="0.35">
      <c r="C34" s="371" t="s">
        <v>610</v>
      </c>
      <c r="D34" s="371" t="s">
        <v>610</v>
      </c>
      <c r="E34" s="371" t="s">
        <v>353</v>
      </c>
      <c r="F34" s="371" t="s">
        <v>2</v>
      </c>
    </row>
    <row r="35" spans="2:17" ht="157.5" x14ac:dyDescent="0.35">
      <c r="C35" s="528" t="s">
        <v>2730</v>
      </c>
      <c r="D35" s="529" t="s">
        <v>2731</v>
      </c>
      <c r="E35" s="530" t="s">
        <v>2523</v>
      </c>
      <c r="F35" s="536" t="s">
        <v>973</v>
      </c>
    </row>
    <row r="36" spans="2:17" ht="221" x14ac:dyDescent="0.35">
      <c r="C36" s="531" t="s">
        <v>2732</v>
      </c>
      <c r="D36" s="532" t="s">
        <v>2733</v>
      </c>
      <c r="E36" s="522" t="s">
        <v>2523</v>
      </c>
      <c r="F36" s="535" t="s">
        <v>2734</v>
      </c>
    </row>
    <row r="37" spans="2:17" x14ac:dyDescent="0.35">
      <c r="D37" s="527"/>
    </row>
    <row r="38" spans="2:17" ht="25" x14ac:dyDescent="0.35">
      <c r="C38" s="420" t="s">
        <v>2735</v>
      </c>
      <c r="D38" s="533"/>
      <c r="E38" s="390"/>
      <c r="F38" s="390"/>
      <c r="G38" s="534"/>
    </row>
    <row r="39" spans="2:17" x14ac:dyDescent="0.35">
      <c r="C39" s="1039" t="s">
        <v>2736</v>
      </c>
      <c r="D39" s="1039"/>
      <c r="E39" s="1039"/>
      <c r="F39" s="1039"/>
      <c r="G39" s="1039"/>
    </row>
    <row r="40" spans="2:17" x14ac:dyDescent="0.35">
      <c r="C40" s="1039" t="s">
        <v>2737</v>
      </c>
      <c r="D40" s="1039"/>
      <c r="E40" s="1039"/>
      <c r="F40" s="1039"/>
      <c r="G40" s="534"/>
    </row>
    <row r="42" spans="2:17" ht="15.5" x14ac:dyDescent="0.35">
      <c r="B42" s="516" t="s">
        <v>2225</v>
      </c>
      <c r="C42" s="516" t="s">
        <v>2738</v>
      </c>
      <c r="D42" s="516"/>
      <c r="E42" s="516"/>
      <c r="F42" s="516"/>
      <c r="G42" s="516"/>
      <c r="H42" s="516"/>
      <c r="I42" s="516"/>
      <c r="J42" s="516"/>
      <c r="K42" s="516"/>
      <c r="L42" s="516"/>
      <c r="M42" s="516"/>
      <c r="N42" s="516"/>
      <c r="O42" s="516"/>
      <c r="P42" s="516"/>
      <c r="Q42" s="516"/>
    </row>
    <row r="44" spans="2:17" ht="31" x14ac:dyDescent="0.35">
      <c r="C44" s="371" t="s">
        <v>610</v>
      </c>
      <c r="D44" s="371" t="s">
        <v>610</v>
      </c>
      <c r="E44" s="371" t="s">
        <v>353</v>
      </c>
      <c r="F44" s="371" t="s">
        <v>33</v>
      </c>
      <c r="G44" s="371">
        <v>2022</v>
      </c>
      <c r="H44" s="371">
        <v>2023</v>
      </c>
      <c r="I44" s="371">
        <v>2024</v>
      </c>
      <c r="J44" s="371">
        <v>2025</v>
      </c>
      <c r="K44" s="371">
        <v>2026</v>
      </c>
      <c r="L44" s="371">
        <v>2027</v>
      </c>
      <c r="M44" s="371">
        <v>2028</v>
      </c>
      <c r="N44" s="371">
        <v>2029</v>
      </c>
      <c r="O44" s="371">
        <v>2030</v>
      </c>
    </row>
    <row r="45" spans="2:17" ht="78" x14ac:dyDescent="0.35">
      <c r="C45" s="537" t="s">
        <v>2739</v>
      </c>
      <c r="D45" s="537" t="s">
        <v>2740</v>
      </c>
      <c r="E45" s="530" t="s">
        <v>2523</v>
      </c>
      <c r="F45" s="538" t="s">
        <v>564</v>
      </c>
      <c r="G45" s="525">
        <v>0</v>
      </c>
      <c r="H45" s="525">
        <v>0</v>
      </c>
      <c r="I45" s="525">
        <v>0</v>
      </c>
      <c r="J45" s="525">
        <v>0</v>
      </c>
      <c r="K45" s="525">
        <v>0</v>
      </c>
      <c r="L45" s="525">
        <v>0</v>
      </c>
      <c r="M45" s="525">
        <v>0</v>
      </c>
      <c r="N45" s="525">
        <v>0</v>
      </c>
      <c r="O45" s="525">
        <v>0</v>
      </c>
    </row>
    <row r="46" spans="2:17" ht="195" x14ac:dyDescent="0.35">
      <c r="C46" s="539" t="s">
        <v>2741</v>
      </c>
      <c r="D46" s="539" t="s">
        <v>2742</v>
      </c>
      <c r="E46" s="522" t="s">
        <v>2523</v>
      </c>
      <c r="F46" s="540" t="s">
        <v>564</v>
      </c>
      <c r="G46" s="525" t="s">
        <v>973</v>
      </c>
      <c r="H46" s="525" t="s">
        <v>973</v>
      </c>
      <c r="I46" s="525" t="s">
        <v>973</v>
      </c>
      <c r="J46" s="525" t="s">
        <v>973</v>
      </c>
      <c r="K46" s="525" t="s">
        <v>973</v>
      </c>
      <c r="L46" s="525" t="s">
        <v>973</v>
      </c>
      <c r="M46" s="525" t="s">
        <v>973</v>
      </c>
      <c r="N46" s="525" t="s">
        <v>973</v>
      </c>
      <c r="O46" s="525" t="s">
        <v>973</v>
      </c>
    </row>
    <row r="47" spans="2:17" ht="130" x14ac:dyDescent="0.35">
      <c r="C47" s="539" t="s">
        <v>2743</v>
      </c>
      <c r="D47" s="539" t="s">
        <v>2744</v>
      </c>
      <c r="E47" s="522" t="s">
        <v>2523</v>
      </c>
      <c r="F47" s="540" t="s">
        <v>564</v>
      </c>
      <c r="G47" s="525" t="s">
        <v>973</v>
      </c>
      <c r="H47" s="525" t="s">
        <v>973</v>
      </c>
      <c r="I47" s="525" t="s">
        <v>973</v>
      </c>
      <c r="J47" s="525" t="s">
        <v>973</v>
      </c>
      <c r="K47" s="525" t="s">
        <v>973</v>
      </c>
      <c r="L47" s="525" t="s">
        <v>973</v>
      </c>
      <c r="M47" s="525" t="s">
        <v>973</v>
      </c>
      <c r="N47" s="525" t="s">
        <v>973</v>
      </c>
      <c r="O47" s="525" t="s">
        <v>973</v>
      </c>
    </row>
    <row r="48" spans="2:17" ht="78" x14ac:dyDescent="0.35">
      <c r="C48" s="539" t="s">
        <v>2745</v>
      </c>
      <c r="D48" s="539" t="s">
        <v>2746</v>
      </c>
      <c r="E48" s="522" t="s">
        <v>2523</v>
      </c>
      <c r="F48" s="540" t="s">
        <v>564</v>
      </c>
      <c r="G48" s="525" t="s">
        <v>973</v>
      </c>
      <c r="H48" s="525" t="s">
        <v>973</v>
      </c>
      <c r="I48" s="525" t="s">
        <v>973</v>
      </c>
      <c r="J48" s="525" t="s">
        <v>973</v>
      </c>
      <c r="K48" s="525" t="s">
        <v>973</v>
      </c>
      <c r="L48" s="525" t="s">
        <v>973</v>
      </c>
      <c r="M48" s="525" t="s">
        <v>973</v>
      </c>
      <c r="N48" s="525" t="s">
        <v>973</v>
      </c>
      <c r="O48" s="525" t="s">
        <v>973</v>
      </c>
    </row>
    <row r="49" spans="2:15" ht="78" x14ac:dyDescent="0.35">
      <c r="C49" s="539" t="s">
        <v>2747</v>
      </c>
      <c r="D49" s="539" t="s">
        <v>2748</v>
      </c>
      <c r="E49" s="522" t="s">
        <v>2523</v>
      </c>
      <c r="F49" s="540" t="s">
        <v>564</v>
      </c>
      <c r="G49" s="541">
        <v>1869.1198528709276</v>
      </c>
      <c r="H49" s="541">
        <v>1794.8889366580681</v>
      </c>
      <c r="I49" s="525">
        <v>2623</v>
      </c>
      <c r="J49" s="525">
        <v>2671</v>
      </c>
      <c r="K49" s="525">
        <v>2879</v>
      </c>
      <c r="L49" s="525">
        <v>2688</v>
      </c>
      <c r="M49" s="525">
        <v>2507</v>
      </c>
      <c r="N49" s="525">
        <v>2068</v>
      </c>
      <c r="O49" s="525">
        <v>1440</v>
      </c>
    </row>
    <row r="51" spans="2:15" ht="25" x14ac:dyDescent="0.35">
      <c r="C51" s="420" t="s">
        <v>2735</v>
      </c>
      <c r="D51" s="420"/>
    </row>
    <row r="52" spans="2:15" x14ac:dyDescent="0.35">
      <c r="C52" s="1038" t="s">
        <v>2183</v>
      </c>
      <c r="D52" s="1038"/>
      <c r="E52" s="1038"/>
      <c r="F52" s="1038"/>
      <c r="G52" s="1038"/>
      <c r="H52" s="1038"/>
    </row>
    <row r="54" spans="2:15" ht="15.5" x14ac:dyDescent="0.35">
      <c r="B54" s="516" t="s">
        <v>2260</v>
      </c>
      <c r="C54" s="516" t="s">
        <v>2749</v>
      </c>
      <c r="D54" s="516"/>
      <c r="E54" s="516"/>
      <c r="F54" s="516"/>
      <c r="G54" s="516"/>
      <c r="H54" s="516"/>
      <c r="I54" s="516"/>
    </row>
    <row r="56" spans="2:15" ht="31" x14ac:dyDescent="0.35">
      <c r="C56" s="371" t="s">
        <v>610</v>
      </c>
      <c r="D56" s="371" t="s">
        <v>353</v>
      </c>
      <c r="E56" s="802" t="s">
        <v>2750</v>
      </c>
      <c r="F56" s="802"/>
      <c r="G56" s="802"/>
      <c r="H56" s="802"/>
    </row>
    <row r="57" spans="2:15" ht="218.25" customHeight="1" x14ac:dyDescent="0.35">
      <c r="C57" s="548" t="s">
        <v>2751</v>
      </c>
      <c r="D57" s="530" t="s">
        <v>14</v>
      </c>
      <c r="E57" s="1035" t="s">
        <v>2752</v>
      </c>
      <c r="F57" s="1036"/>
      <c r="G57" s="1036"/>
      <c r="H57" s="1037"/>
    </row>
    <row r="59" spans="2:15" x14ac:dyDescent="0.35">
      <c r="C59" s="542" t="s">
        <v>23</v>
      </c>
      <c r="D59" s="543"/>
      <c r="E59" s="543"/>
      <c r="F59" s="544"/>
      <c r="G59" s="544"/>
      <c r="H59" s="544"/>
    </row>
    <row r="60" spans="2:15" x14ac:dyDescent="0.35">
      <c r="C60" s="542" t="s">
        <v>2753</v>
      </c>
      <c r="D60" s="543"/>
      <c r="E60" s="543"/>
      <c r="F60" s="544"/>
      <c r="G60" s="544"/>
      <c r="H60" s="544"/>
    </row>
    <row r="61" spans="2:15" x14ac:dyDescent="0.35">
      <c r="C61" s="1040" t="s">
        <v>2754</v>
      </c>
      <c r="D61" s="1040"/>
      <c r="E61" s="1040"/>
      <c r="F61" s="1040"/>
      <c r="G61" s="1040"/>
      <c r="H61" s="1040"/>
    </row>
    <row r="62" spans="2:15" x14ac:dyDescent="0.35">
      <c r="C62" s="545" t="s">
        <v>2755</v>
      </c>
    </row>
    <row r="63" spans="2:15" x14ac:dyDescent="0.35">
      <c r="C63" s="545" t="s">
        <v>2756</v>
      </c>
    </row>
    <row r="65" spans="2:15" ht="31" x14ac:dyDescent="0.35">
      <c r="C65" s="371" t="s">
        <v>610</v>
      </c>
      <c r="D65" s="371" t="s">
        <v>353</v>
      </c>
      <c r="E65" s="371" t="s">
        <v>2757</v>
      </c>
      <c r="F65" s="371" t="s">
        <v>2758</v>
      </c>
      <c r="G65" s="371" t="s">
        <v>2759</v>
      </c>
      <c r="H65" s="371" t="s">
        <v>2760</v>
      </c>
      <c r="I65" s="371" t="s">
        <v>2</v>
      </c>
    </row>
    <row r="66" spans="2:15" ht="48.75" customHeight="1" x14ac:dyDescent="0.35">
      <c r="C66" s="1041" t="s">
        <v>2762</v>
      </c>
      <c r="D66" s="530" t="s">
        <v>94</v>
      </c>
      <c r="E66" s="549" t="s">
        <v>2761</v>
      </c>
      <c r="F66" s="546"/>
      <c r="G66" s="546"/>
      <c r="H66" s="546"/>
      <c r="I66" s="546"/>
    </row>
    <row r="67" spans="2:15" ht="48.75" customHeight="1" x14ac:dyDescent="0.35">
      <c r="C67" s="1041"/>
      <c r="D67" s="522" t="s">
        <v>94</v>
      </c>
      <c r="E67" s="549" t="s">
        <v>2761</v>
      </c>
      <c r="F67" s="547"/>
      <c r="G67" s="547"/>
      <c r="H67" s="547"/>
      <c r="I67" s="547"/>
    </row>
    <row r="68" spans="2:15" ht="48.75" customHeight="1" x14ac:dyDescent="0.35">
      <c r="C68" s="1041"/>
      <c r="D68" s="522" t="s">
        <v>94</v>
      </c>
      <c r="E68" s="549" t="s">
        <v>2761</v>
      </c>
      <c r="F68" s="547"/>
      <c r="G68" s="547"/>
      <c r="H68" s="547"/>
      <c r="I68" s="547"/>
    </row>
    <row r="69" spans="2:15" ht="48.75" customHeight="1" x14ac:dyDescent="0.35">
      <c r="C69" s="1041"/>
      <c r="D69" s="522" t="s">
        <v>94</v>
      </c>
      <c r="E69" s="549" t="s">
        <v>2761</v>
      </c>
      <c r="F69" s="547"/>
      <c r="G69" s="547"/>
      <c r="H69" s="547"/>
      <c r="I69" s="547"/>
    </row>
    <row r="70" spans="2:15" ht="48.75" customHeight="1" x14ac:dyDescent="0.35">
      <c r="C70" s="1041"/>
      <c r="D70" s="522" t="s">
        <v>94</v>
      </c>
      <c r="E70" s="549" t="s">
        <v>2761</v>
      </c>
      <c r="F70" s="547"/>
      <c r="G70" s="547"/>
      <c r="H70" s="547"/>
      <c r="I70" s="547"/>
    </row>
    <row r="71" spans="2:15" ht="48.75" customHeight="1" x14ac:dyDescent="0.35">
      <c r="C71" s="1041"/>
      <c r="D71" s="522" t="s">
        <v>94</v>
      </c>
      <c r="E71" s="549" t="s">
        <v>2761</v>
      </c>
      <c r="F71" s="547"/>
      <c r="G71" s="547"/>
      <c r="H71" s="547"/>
      <c r="I71" s="547"/>
    </row>
    <row r="72" spans="2:15" ht="48.75" customHeight="1" x14ac:dyDescent="0.35">
      <c r="C72" s="1041"/>
      <c r="D72" s="522" t="s">
        <v>94</v>
      </c>
      <c r="E72" s="549" t="s">
        <v>2761</v>
      </c>
      <c r="F72" s="547"/>
      <c r="G72" s="547"/>
      <c r="H72" s="547"/>
      <c r="I72" s="547"/>
    </row>
    <row r="73" spans="2:15" ht="15" customHeight="1" x14ac:dyDescent="0.35"/>
    <row r="74" spans="2:15" ht="15" customHeight="1" x14ac:dyDescent="0.35">
      <c r="B74" s="516" t="s">
        <v>2306</v>
      </c>
      <c r="C74" s="516" t="s">
        <v>2763</v>
      </c>
      <c r="D74" s="516"/>
      <c r="E74" s="516"/>
      <c r="F74" s="516"/>
      <c r="G74" s="516"/>
      <c r="H74" s="516"/>
      <c r="I74" s="516"/>
      <c r="J74" s="516"/>
      <c r="K74" s="516"/>
      <c r="L74" s="516"/>
      <c r="M74" s="516"/>
      <c r="N74" s="516"/>
      <c r="O74" s="516"/>
    </row>
    <row r="75" spans="2:15" ht="15" customHeight="1" x14ac:dyDescent="0.35"/>
    <row r="76" spans="2:15" ht="15" customHeight="1" x14ac:dyDescent="0.35">
      <c r="C76" s="1042" t="s">
        <v>610</v>
      </c>
      <c r="D76" s="1043" t="s">
        <v>2764</v>
      </c>
      <c r="E76" s="1044"/>
      <c r="F76" s="1044"/>
      <c r="G76" s="1044"/>
      <c r="H76" s="1044"/>
      <c r="I76" s="824"/>
      <c r="J76" s="1045" t="s">
        <v>2765</v>
      </c>
      <c r="K76" s="1034"/>
      <c r="L76" s="1034"/>
      <c r="M76" s="1034"/>
      <c r="N76" s="1034"/>
      <c r="O76" s="1034"/>
    </row>
    <row r="77" spans="2:15" ht="15" customHeight="1" x14ac:dyDescent="0.35">
      <c r="C77" s="1042"/>
      <c r="D77" s="550" t="s">
        <v>2766</v>
      </c>
      <c r="E77" s="551" t="s">
        <v>2767</v>
      </c>
      <c r="F77" s="551" t="s">
        <v>33</v>
      </c>
      <c r="G77" s="551" t="s">
        <v>2768</v>
      </c>
      <c r="H77" s="551" t="s">
        <v>2769</v>
      </c>
      <c r="I77" s="552" t="s">
        <v>2770</v>
      </c>
      <c r="J77" s="550" t="s">
        <v>2766</v>
      </c>
      <c r="K77" s="553" t="s">
        <v>2771</v>
      </c>
      <c r="L77" s="553" t="s">
        <v>33</v>
      </c>
      <c r="M77" s="553" t="s">
        <v>2768</v>
      </c>
      <c r="N77" s="553" t="s">
        <v>2772</v>
      </c>
      <c r="O77" s="554" t="s">
        <v>2770</v>
      </c>
    </row>
    <row r="78" spans="2:15" ht="17.5" x14ac:dyDescent="0.35">
      <c r="C78" s="555"/>
      <c r="D78" s="555"/>
      <c r="E78" s="555" t="s">
        <v>2773</v>
      </c>
      <c r="F78" s="555" t="s">
        <v>2773</v>
      </c>
      <c r="G78" s="555" t="s">
        <v>2773</v>
      </c>
      <c r="H78" s="555" t="s">
        <v>2773</v>
      </c>
      <c r="I78" s="555" t="s">
        <v>2773</v>
      </c>
      <c r="J78" s="555"/>
      <c r="K78" s="555" t="s">
        <v>2773</v>
      </c>
      <c r="L78" s="555" t="s">
        <v>2773</v>
      </c>
      <c r="M78" s="555" t="s">
        <v>2773</v>
      </c>
      <c r="N78" s="555" t="s">
        <v>2773</v>
      </c>
      <c r="O78" s="555" t="s">
        <v>2773</v>
      </c>
    </row>
    <row r="79" spans="2:15" ht="108.5" x14ac:dyDescent="0.35">
      <c r="C79" s="556" t="s">
        <v>610</v>
      </c>
      <c r="D79" s="556" t="s">
        <v>2774</v>
      </c>
      <c r="E79" s="556" t="s">
        <v>2775</v>
      </c>
      <c r="F79" s="556" t="s">
        <v>33</v>
      </c>
      <c r="G79" s="556" t="s">
        <v>2776</v>
      </c>
      <c r="H79" s="556" t="s">
        <v>2777</v>
      </c>
      <c r="I79" s="556" t="s">
        <v>2778</v>
      </c>
      <c r="J79" s="556" t="s">
        <v>2774</v>
      </c>
      <c r="K79" s="556" t="s">
        <v>2775</v>
      </c>
      <c r="L79" s="556" t="s">
        <v>33</v>
      </c>
      <c r="M79" s="556" t="s">
        <v>2776</v>
      </c>
      <c r="N79" s="556" t="s">
        <v>2777</v>
      </c>
      <c r="O79" s="556" t="s">
        <v>2778</v>
      </c>
    </row>
    <row r="80" spans="2:15" ht="15.5" x14ac:dyDescent="0.35">
      <c r="C80" s="557" t="s">
        <v>2779</v>
      </c>
      <c r="D80" s="525" t="s">
        <v>973</v>
      </c>
      <c r="E80" s="525"/>
      <c r="F80" s="558"/>
      <c r="G80" s="559"/>
      <c r="H80" s="559"/>
      <c r="I80" s="558"/>
      <c r="J80" s="525"/>
      <c r="K80" s="525"/>
      <c r="L80" s="558"/>
      <c r="M80" s="559"/>
      <c r="N80" s="559"/>
      <c r="O80" s="558"/>
    </row>
    <row r="81" spans="2:15" ht="77.5" x14ac:dyDescent="0.35">
      <c r="C81" s="557" t="s">
        <v>2780</v>
      </c>
      <c r="D81" s="525" t="s">
        <v>973</v>
      </c>
      <c r="E81" s="525"/>
      <c r="F81" s="558"/>
      <c r="G81" s="559"/>
      <c r="H81" s="559"/>
      <c r="I81" s="558"/>
      <c r="J81" s="525"/>
      <c r="K81" s="525"/>
      <c r="L81" s="558"/>
      <c r="M81" s="559"/>
      <c r="N81" s="559"/>
      <c r="O81" s="558"/>
    </row>
    <row r="82" spans="2:15" ht="15.5" x14ac:dyDescent="0.35">
      <c r="C82" s="557" t="s">
        <v>2781</v>
      </c>
      <c r="D82" s="525" t="s">
        <v>973</v>
      </c>
      <c r="E82" s="525"/>
      <c r="F82" s="558"/>
      <c r="G82" s="559"/>
      <c r="H82" s="559"/>
      <c r="I82" s="558"/>
      <c r="J82" s="525"/>
      <c r="K82" s="525"/>
      <c r="L82" s="558"/>
      <c r="M82" s="559"/>
      <c r="N82" s="559"/>
      <c r="O82" s="558"/>
    </row>
    <row r="83" spans="2:15" ht="15.5" x14ac:dyDescent="0.35">
      <c r="C83" s="557" t="s">
        <v>2782</v>
      </c>
      <c r="D83" s="525" t="s">
        <v>973</v>
      </c>
      <c r="E83" s="525"/>
      <c r="F83" s="558"/>
      <c r="G83" s="559"/>
      <c r="H83" s="559"/>
      <c r="I83" s="558"/>
      <c r="J83" s="525"/>
      <c r="K83" s="525"/>
      <c r="L83" s="558"/>
      <c r="M83" s="559"/>
      <c r="N83" s="559"/>
      <c r="O83" s="558"/>
    </row>
    <row r="85" spans="2:15" x14ac:dyDescent="0.35">
      <c r="C85" s="542" t="s">
        <v>23</v>
      </c>
      <c r="D85" s="542"/>
      <c r="E85" s="543"/>
      <c r="F85" s="543"/>
      <c r="G85" s="543"/>
      <c r="H85" s="543"/>
      <c r="I85" s="543"/>
      <c r="J85" s="543"/>
      <c r="K85" s="543"/>
      <c r="L85" s="543"/>
      <c r="M85" s="543"/>
    </row>
    <row r="86" spans="2:15" ht="15" customHeight="1" x14ac:dyDescent="0.35">
      <c r="C86" s="1046" t="s">
        <v>2783</v>
      </c>
      <c r="D86" s="1046"/>
      <c r="E86" s="1046"/>
      <c r="F86" s="1046"/>
      <c r="G86" s="1046"/>
      <c r="H86" s="1046"/>
      <c r="I86" s="1046"/>
      <c r="J86" s="1046"/>
      <c r="K86" s="1046"/>
      <c r="L86" s="1046"/>
      <c r="M86" s="1046"/>
    </row>
    <row r="87" spans="2:15" x14ac:dyDescent="0.35">
      <c r="C87" s="1040" t="s">
        <v>2784</v>
      </c>
      <c r="D87" s="1040"/>
      <c r="E87" s="1040"/>
      <c r="F87" s="1040"/>
      <c r="G87" s="1040"/>
      <c r="H87" s="1040"/>
      <c r="I87" s="1040"/>
      <c r="J87" s="1040"/>
      <c r="K87" s="1040"/>
      <c r="L87" s="1040"/>
      <c r="M87" s="1040"/>
    </row>
    <row r="88" spans="2:15" x14ac:dyDescent="0.35">
      <c r="C88" s="1038" t="s">
        <v>2183</v>
      </c>
      <c r="D88" s="1038"/>
      <c r="E88" s="1038"/>
      <c r="F88" s="1038"/>
      <c r="G88" s="1038"/>
      <c r="H88" s="1038"/>
      <c r="I88" s="1038"/>
      <c r="J88" s="560"/>
    </row>
    <row r="90" spans="2:15" ht="15.5" x14ac:dyDescent="0.35">
      <c r="B90" s="516" t="s">
        <v>2439</v>
      </c>
      <c r="C90" s="516" t="s">
        <v>2785</v>
      </c>
      <c r="D90" s="516"/>
      <c r="E90" s="516"/>
      <c r="F90" s="516"/>
    </row>
    <row r="91" spans="2:15" ht="15.5" x14ac:dyDescent="0.35">
      <c r="C91" s="561"/>
      <c r="D91" s="561"/>
    </row>
    <row r="92" spans="2:15" ht="31" x14ac:dyDescent="0.35">
      <c r="C92" s="371" t="s">
        <v>610</v>
      </c>
      <c r="D92" s="371" t="s">
        <v>610</v>
      </c>
      <c r="E92" s="371" t="s">
        <v>353</v>
      </c>
      <c r="F92" s="371" t="s">
        <v>2</v>
      </c>
    </row>
    <row r="93" spans="2:15" ht="91" x14ac:dyDescent="0.35">
      <c r="C93" s="567" t="s">
        <v>2786</v>
      </c>
      <c r="D93" s="567" t="s">
        <v>2787</v>
      </c>
      <c r="E93" s="530" t="s">
        <v>2523</v>
      </c>
      <c r="F93" s="562" t="s">
        <v>2788</v>
      </c>
    </row>
    <row r="95" spans="2:15" ht="41" x14ac:dyDescent="0.35">
      <c r="C95" s="542" t="s">
        <v>2789</v>
      </c>
      <c r="D95" s="542"/>
    </row>
    <row r="97" spans="2:9" ht="15.5" x14ac:dyDescent="0.35">
      <c r="B97" s="516" t="s">
        <v>2790</v>
      </c>
      <c r="C97" s="516" t="s">
        <v>2791</v>
      </c>
      <c r="D97" s="516"/>
      <c r="E97" s="516"/>
      <c r="F97" s="516"/>
    </row>
    <row r="99" spans="2:9" ht="15.5" x14ac:dyDescent="0.35">
      <c r="C99" s="181" t="s">
        <v>2141</v>
      </c>
      <c r="D99" s="260"/>
      <c r="E99" s="519">
        <f>'[5]Table 1'!E99</f>
        <v>0</v>
      </c>
    </row>
    <row r="101" spans="2:9" ht="15.5" x14ac:dyDescent="0.35">
      <c r="C101" s="802" t="s">
        <v>610</v>
      </c>
      <c r="D101" s="802" t="s">
        <v>610</v>
      </c>
      <c r="E101" s="802" t="s">
        <v>37</v>
      </c>
      <c r="F101" s="802"/>
    </row>
    <row r="102" spans="2:9" ht="15.5" x14ac:dyDescent="0.35">
      <c r="C102" s="802"/>
      <c r="D102" s="802"/>
      <c r="E102" s="371" t="s">
        <v>38</v>
      </c>
      <c r="F102" s="371" t="s">
        <v>112</v>
      </c>
    </row>
    <row r="103" spans="2:9" ht="40.5" x14ac:dyDescent="0.35">
      <c r="C103" s="565" t="s">
        <v>2802</v>
      </c>
      <c r="D103" s="565" t="s">
        <v>2792</v>
      </c>
      <c r="E103" s="536" t="s">
        <v>567</v>
      </c>
      <c r="F103" s="536" t="s">
        <v>567</v>
      </c>
    </row>
    <row r="104" spans="2:9" x14ac:dyDescent="0.35">
      <c r="C104" s="566" t="s">
        <v>2793</v>
      </c>
      <c r="D104" s="566" t="s">
        <v>2793</v>
      </c>
      <c r="E104" s="563"/>
      <c r="F104" s="563"/>
    </row>
    <row r="105" spans="2:9" ht="52" x14ac:dyDescent="0.35">
      <c r="C105" s="436" t="s">
        <v>2794</v>
      </c>
      <c r="D105" s="436" t="s">
        <v>2795</v>
      </c>
      <c r="E105" s="564">
        <v>0.55000000000000004</v>
      </c>
      <c r="F105" s="564">
        <v>0.55000000000000004</v>
      </c>
    </row>
    <row r="106" spans="2:9" ht="104" x14ac:dyDescent="0.35">
      <c r="C106" s="436" t="s">
        <v>2796</v>
      </c>
      <c r="D106" s="436" t="s">
        <v>2797</v>
      </c>
      <c r="E106" s="535" t="s">
        <v>2798</v>
      </c>
      <c r="F106" s="535" t="s">
        <v>2798</v>
      </c>
    </row>
    <row r="107" spans="2:9" ht="91" x14ac:dyDescent="0.35">
      <c r="C107" s="436" t="s">
        <v>2799</v>
      </c>
      <c r="D107" s="436" t="s">
        <v>2799</v>
      </c>
      <c r="E107" s="535" t="s">
        <v>2803</v>
      </c>
      <c r="F107" s="535" t="s">
        <v>2800</v>
      </c>
    </row>
    <row r="109" spans="2:9" x14ac:dyDescent="0.35">
      <c r="C109" s="542" t="s">
        <v>23</v>
      </c>
      <c r="D109" s="542"/>
      <c r="E109" s="543"/>
    </row>
    <row r="110" spans="2:9" x14ac:dyDescent="0.35">
      <c r="C110" s="1040" t="s">
        <v>2801</v>
      </c>
      <c r="D110" s="1040"/>
      <c r="E110" s="1040"/>
    </row>
    <row r="112" spans="2:9" ht="15.5" x14ac:dyDescent="0.35">
      <c r="B112" s="516" t="s">
        <v>2804</v>
      </c>
      <c r="C112" s="516" t="s">
        <v>2805</v>
      </c>
      <c r="D112" s="516"/>
      <c r="E112" s="516"/>
      <c r="F112" s="516"/>
      <c r="G112" s="516"/>
      <c r="H112" s="516"/>
      <c r="I112" s="516"/>
    </row>
    <row r="113" spans="3:9" x14ac:dyDescent="0.35">
      <c r="C113" s="568"/>
      <c r="D113" s="568"/>
      <c r="E113" s="568"/>
      <c r="F113" s="568"/>
      <c r="G113" s="568"/>
      <c r="H113" s="568"/>
      <c r="I113" s="568"/>
    </row>
    <row r="114" spans="3:9" ht="15.5" x14ac:dyDescent="0.35">
      <c r="C114" s="181" t="s">
        <v>2141</v>
      </c>
      <c r="D114" s="260"/>
      <c r="E114" s="260"/>
      <c r="F114" s="519">
        <f>'[5]Table 1'!$E$4</f>
        <v>2025</v>
      </c>
    </row>
    <row r="116" spans="3:9" ht="15.5" x14ac:dyDescent="0.35">
      <c r="C116" s="802" t="s">
        <v>610</v>
      </c>
      <c r="D116" s="371"/>
      <c r="E116" s="371"/>
      <c r="F116" s="802" t="s">
        <v>353</v>
      </c>
      <c r="G116" s="802" t="s">
        <v>33</v>
      </c>
      <c r="H116" s="802" t="s">
        <v>37</v>
      </c>
      <c r="I116" s="802"/>
    </row>
    <row r="117" spans="3:9" ht="31" x14ac:dyDescent="0.35">
      <c r="C117" s="802"/>
      <c r="D117" s="371" t="s">
        <v>610</v>
      </c>
      <c r="E117" s="371" t="s">
        <v>2806</v>
      </c>
      <c r="F117" s="802"/>
      <c r="G117" s="802"/>
      <c r="H117" s="371" t="s">
        <v>38</v>
      </c>
      <c r="I117" s="371" t="s">
        <v>112</v>
      </c>
    </row>
    <row r="118" spans="3:9" ht="65" x14ac:dyDescent="0.35">
      <c r="C118" s="569" t="s">
        <v>2807</v>
      </c>
      <c r="D118" s="539" t="s">
        <v>1089</v>
      </c>
      <c r="E118" s="537" t="s">
        <v>2808</v>
      </c>
      <c r="F118" s="530" t="s">
        <v>2827</v>
      </c>
      <c r="G118" s="538" t="s">
        <v>564</v>
      </c>
      <c r="H118" s="570">
        <f>SUM(H119:H123)</f>
        <v>1242.4746823349574</v>
      </c>
      <c r="I118" s="570">
        <f>SUM(I119:I123)</f>
        <v>1339.129884398586</v>
      </c>
    </row>
    <row r="119" spans="3:9" ht="65" x14ac:dyDescent="0.35">
      <c r="C119" s="539" t="s">
        <v>2809</v>
      </c>
      <c r="D119" s="539" t="s">
        <v>2809</v>
      </c>
      <c r="E119" s="537" t="s">
        <v>2808</v>
      </c>
      <c r="F119" s="522" t="s">
        <v>2827</v>
      </c>
      <c r="G119" s="540" t="s">
        <v>564</v>
      </c>
      <c r="H119" s="570">
        <v>15.330562720932454</v>
      </c>
      <c r="I119" s="570">
        <v>14.367774911627016</v>
      </c>
    </row>
    <row r="120" spans="3:9" ht="65" x14ac:dyDescent="0.35">
      <c r="C120" s="539" t="s">
        <v>2828</v>
      </c>
      <c r="D120" s="539" t="s">
        <v>2810</v>
      </c>
      <c r="E120" s="537" t="s">
        <v>2808</v>
      </c>
      <c r="F120" s="522" t="s">
        <v>2827</v>
      </c>
      <c r="G120" s="540" t="s">
        <v>564</v>
      </c>
      <c r="H120" s="570">
        <v>680.22690360179604</v>
      </c>
      <c r="I120" s="570">
        <v>730.83500525460965</v>
      </c>
    </row>
    <row r="121" spans="3:9" ht="65" x14ac:dyDescent="0.35">
      <c r="C121" s="539" t="s">
        <v>2811</v>
      </c>
      <c r="D121" s="539" t="s">
        <v>2811</v>
      </c>
      <c r="E121" s="537" t="s">
        <v>2808</v>
      </c>
      <c r="F121" s="522" t="s">
        <v>2827</v>
      </c>
      <c r="G121" s="540" t="s">
        <v>564</v>
      </c>
      <c r="H121" s="570">
        <v>310.64631699627398</v>
      </c>
      <c r="I121" s="570">
        <v>344.25814464507499</v>
      </c>
    </row>
    <row r="122" spans="3:9" ht="65" x14ac:dyDescent="0.35">
      <c r="C122" s="539" t="s">
        <v>2812</v>
      </c>
      <c r="D122" s="539" t="s">
        <v>2812</v>
      </c>
      <c r="E122" s="537" t="s">
        <v>2808</v>
      </c>
      <c r="F122" s="522" t="s">
        <v>2827</v>
      </c>
      <c r="G122" s="540" t="s">
        <v>564</v>
      </c>
      <c r="H122" s="562">
        <v>0</v>
      </c>
      <c r="I122" s="562">
        <v>0</v>
      </c>
    </row>
    <row r="123" spans="3:9" ht="65" x14ac:dyDescent="0.35">
      <c r="C123" s="539" t="s">
        <v>2813</v>
      </c>
      <c r="D123" s="539" t="s">
        <v>2813</v>
      </c>
      <c r="E123" s="537" t="s">
        <v>2808</v>
      </c>
      <c r="F123" s="522" t="s">
        <v>2827</v>
      </c>
      <c r="G123" s="540" t="s">
        <v>564</v>
      </c>
      <c r="H123" s="570">
        <v>236.27089901595491</v>
      </c>
      <c r="I123" s="570">
        <v>249.66895958727434</v>
      </c>
    </row>
    <row r="124" spans="3:9" ht="39" x14ac:dyDescent="0.35">
      <c r="C124" s="571" t="s">
        <v>2814</v>
      </c>
      <c r="D124" s="539" t="s">
        <v>1089</v>
      </c>
      <c r="E124" s="539" t="s">
        <v>2815</v>
      </c>
      <c r="F124" s="522" t="s">
        <v>2827</v>
      </c>
      <c r="G124" s="540" t="s">
        <v>564</v>
      </c>
      <c r="H124" s="570">
        <f>SUM(H125:H129)</f>
        <v>1589.5614710253581</v>
      </c>
      <c r="I124" s="570">
        <f>SUM(I125:I129)</f>
        <v>1657.3878416649652</v>
      </c>
    </row>
    <row r="125" spans="3:9" ht="39" x14ac:dyDescent="0.35">
      <c r="C125" s="539" t="s">
        <v>2809</v>
      </c>
      <c r="D125" s="539" t="s">
        <v>2809</v>
      </c>
      <c r="E125" s="539" t="s">
        <v>2815</v>
      </c>
      <c r="F125" s="522" t="s">
        <v>2827</v>
      </c>
      <c r="G125" s="540" t="s">
        <v>564</v>
      </c>
      <c r="H125" s="570">
        <v>49.300177069928402</v>
      </c>
      <c r="I125" s="570">
        <v>46.662116841883815</v>
      </c>
    </row>
    <row r="126" spans="3:9" ht="39" x14ac:dyDescent="0.35">
      <c r="C126" s="539" t="s">
        <v>2828</v>
      </c>
      <c r="D126" s="539" t="s">
        <v>2810</v>
      </c>
      <c r="E126" s="539" t="s">
        <v>2815</v>
      </c>
      <c r="F126" s="522" t="s">
        <v>2827</v>
      </c>
      <c r="G126" s="540" t="s">
        <v>564</v>
      </c>
      <c r="H126" s="570">
        <v>1154.936053865169</v>
      </c>
      <c r="I126" s="570">
        <v>1193.0482991068263</v>
      </c>
    </row>
    <row r="127" spans="3:9" ht="39" x14ac:dyDescent="0.35">
      <c r="C127" s="539" t="s">
        <v>2811</v>
      </c>
      <c r="D127" s="539" t="s">
        <v>2811</v>
      </c>
      <c r="E127" s="539" t="s">
        <v>2815</v>
      </c>
      <c r="F127" s="522" t="s">
        <v>2827</v>
      </c>
      <c r="G127" s="540" t="s">
        <v>564</v>
      </c>
      <c r="H127" s="570">
        <v>27.883659205030281</v>
      </c>
      <c r="I127" s="570">
        <v>40.117883789621594</v>
      </c>
    </row>
    <row r="128" spans="3:9" ht="39" x14ac:dyDescent="0.35">
      <c r="C128" s="539" t="s">
        <v>2812</v>
      </c>
      <c r="D128" s="539" t="s">
        <v>2812</v>
      </c>
      <c r="E128" s="539" t="s">
        <v>2815</v>
      </c>
      <c r="F128" s="522" t="s">
        <v>2827</v>
      </c>
      <c r="G128" s="540" t="s">
        <v>564</v>
      </c>
      <c r="H128" s="570">
        <v>0.73785092507487104</v>
      </c>
      <c r="I128" s="570">
        <v>0.63329547492973115</v>
      </c>
    </row>
    <row r="129" spans="3:9" ht="52" x14ac:dyDescent="0.35">
      <c r="C129" s="539" t="s">
        <v>2813</v>
      </c>
      <c r="D129" s="539" t="s">
        <v>2813</v>
      </c>
      <c r="E129" s="539" t="s">
        <v>2815</v>
      </c>
      <c r="F129" s="522" t="s">
        <v>2827</v>
      </c>
      <c r="G129" s="540" t="s">
        <v>564</v>
      </c>
      <c r="H129" s="570">
        <v>356.70372996015567</v>
      </c>
      <c r="I129" s="570">
        <v>376.92624645170372</v>
      </c>
    </row>
    <row r="130" spans="3:9" ht="65" x14ac:dyDescent="0.35">
      <c r="C130" s="571" t="s">
        <v>2816</v>
      </c>
      <c r="D130" s="539" t="s">
        <v>1089</v>
      </c>
      <c r="E130" s="539" t="s">
        <v>2817</v>
      </c>
      <c r="F130" s="522" t="s">
        <v>2827</v>
      </c>
      <c r="G130" s="540" t="s">
        <v>564</v>
      </c>
      <c r="H130" s="570">
        <f>SUM(H131:H135)</f>
        <v>2115.8242571892615</v>
      </c>
      <c r="I130" s="570">
        <f>SUM(I131:I135)</f>
        <v>2201.5314798891754</v>
      </c>
    </row>
    <row r="131" spans="3:9" ht="52" x14ac:dyDescent="0.35">
      <c r="C131" s="539" t="s">
        <v>2809</v>
      </c>
      <c r="D131" s="539" t="s">
        <v>2809</v>
      </c>
      <c r="E131" s="539" t="s">
        <v>2817</v>
      </c>
      <c r="F131" s="522" t="s">
        <v>2827</v>
      </c>
      <c r="G131" s="540" t="s">
        <v>564</v>
      </c>
      <c r="H131" s="570">
        <v>65.622193560714621</v>
      </c>
      <c r="I131" s="570">
        <v>61.981943250214954</v>
      </c>
    </row>
    <row r="132" spans="3:9" ht="52" x14ac:dyDescent="0.35">
      <c r="C132" s="539" t="s">
        <v>2828</v>
      </c>
      <c r="D132" s="539" t="s">
        <v>2810</v>
      </c>
      <c r="E132" s="539" t="s">
        <v>2817</v>
      </c>
      <c r="F132" s="522" t="s">
        <v>2827</v>
      </c>
      <c r="G132" s="540" t="s">
        <v>564</v>
      </c>
      <c r="H132" s="570">
        <v>1537.3055794401453</v>
      </c>
      <c r="I132" s="570">
        <v>1584.7427629693323</v>
      </c>
    </row>
    <row r="133" spans="3:9" ht="52" x14ac:dyDescent="0.35">
      <c r="C133" s="539" t="s">
        <v>2811</v>
      </c>
      <c r="D133" s="539" t="s">
        <v>2811</v>
      </c>
      <c r="E133" s="539" t="s">
        <v>2817</v>
      </c>
      <c r="F133" s="522" t="s">
        <v>2827</v>
      </c>
      <c r="G133" s="540" t="s">
        <v>564</v>
      </c>
      <c r="H133" s="570">
        <v>37.115219260533102</v>
      </c>
      <c r="I133" s="570">
        <v>53.289146842457249</v>
      </c>
    </row>
    <row r="134" spans="3:9" ht="52" x14ac:dyDescent="0.35">
      <c r="C134" s="539" t="s">
        <v>2812</v>
      </c>
      <c r="D134" s="539" t="s">
        <v>2812</v>
      </c>
      <c r="E134" s="539" t="s">
        <v>2817</v>
      </c>
      <c r="F134" s="522" t="s">
        <v>2827</v>
      </c>
      <c r="G134" s="540" t="s">
        <v>564</v>
      </c>
      <c r="H134" s="570">
        <v>0.98213432693226321</v>
      </c>
      <c r="I134" s="570">
        <v>0.84121524792204061</v>
      </c>
    </row>
    <row r="135" spans="3:9" ht="52" x14ac:dyDescent="0.35">
      <c r="C135" s="539" t="s">
        <v>2813</v>
      </c>
      <c r="D135" s="539" t="s">
        <v>2813</v>
      </c>
      <c r="E135" s="539" t="s">
        <v>2817</v>
      </c>
      <c r="F135" s="522" t="s">
        <v>2827</v>
      </c>
      <c r="G135" s="540" t="s">
        <v>564</v>
      </c>
      <c r="H135" s="570">
        <v>474.79913060093622</v>
      </c>
      <c r="I135" s="570">
        <v>500.67641157924902</v>
      </c>
    </row>
    <row r="136" spans="3:9" ht="52" x14ac:dyDescent="0.35">
      <c r="C136" s="571" t="s">
        <v>2818</v>
      </c>
      <c r="D136" s="539" t="s">
        <v>1089</v>
      </c>
      <c r="E136" s="539" t="s">
        <v>2819</v>
      </c>
      <c r="F136" s="522" t="s">
        <v>2827</v>
      </c>
      <c r="G136" s="540" t="s">
        <v>564</v>
      </c>
      <c r="H136" s="562" t="s">
        <v>973</v>
      </c>
      <c r="I136" s="562" t="s">
        <v>973</v>
      </c>
    </row>
    <row r="137" spans="3:9" ht="52" x14ac:dyDescent="0.35">
      <c r="C137" s="539" t="s">
        <v>2820</v>
      </c>
      <c r="D137" s="539" t="s">
        <v>2820</v>
      </c>
      <c r="E137" s="539" t="s">
        <v>2819</v>
      </c>
      <c r="F137" s="522" t="s">
        <v>2827</v>
      </c>
      <c r="G137" s="540" t="s">
        <v>564</v>
      </c>
      <c r="H137" s="562" t="s">
        <v>973</v>
      </c>
      <c r="I137" s="562" t="s">
        <v>973</v>
      </c>
    </row>
    <row r="138" spans="3:9" ht="52" x14ac:dyDescent="0.35">
      <c r="C138" s="539" t="s">
        <v>2828</v>
      </c>
      <c r="D138" s="539" t="s">
        <v>2810</v>
      </c>
      <c r="E138" s="539" t="s">
        <v>2819</v>
      </c>
      <c r="F138" s="522" t="s">
        <v>2827</v>
      </c>
      <c r="G138" s="540" t="s">
        <v>564</v>
      </c>
      <c r="H138" s="562" t="s">
        <v>973</v>
      </c>
      <c r="I138" s="562" t="s">
        <v>973</v>
      </c>
    </row>
    <row r="139" spans="3:9" ht="52" x14ac:dyDescent="0.35">
      <c r="C139" s="539" t="s">
        <v>2812</v>
      </c>
      <c r="D139" s="539" t="s">
        <v>2812</v>
      </c>
      <c r="E139" s="539" t="s">
        <v>2819</v>
      </c>
      <c r="F139" s="522" t="s">
        <v>2827</v>
      </c>
      <c r="G139" s="540" t="s">
        <v>564</v>
      </c>
      <c r="H139" s="562" t="s">
        <v>973</v>
      </c>
      <c r="I139" s="562" t="s">
        <v>973</v>
      </c>
    </row>
    <row r="140" spans="3:9" ht="52" x14ac:dyDescent="0.35">
      <c r="C140" s="539" t="s">
        <v>2813</v>
      </c>
      <c r="D140" s="539" t="s">
        <v>2813</v>
      </c>
      <c r="E140" s="539" t="s">
        <v>2819</v>
      </c>
      <c r="F140" s="522" t="s">
        <v>2827</v>
      </c>
      <c r="G140" s="540" t="s">
        <v>564</v>
      </c>
      <c r="H140" s="562" t="s">
        <v>973</v>
      </c>
      <c r="I140" s="562" t="s">
        <v>973</v>
      </c>
    </row>
    <row r="141" spans="3:9" ht="52" x14ac:dyDescent="0.35">
      <c r="C141" s="571" t="s">
        <v>2821</v>
      </c>
      <c r="D141" s="539" t="s">
        <v>1089</v>
      </c>
      <c r="E141" s="539" t="s">
        <v>2822</v>
      </c>
      <c r="F141" s="522" t="s">
        <v>2827</v>
      </c>
      <c r="G141" s="540" t="s">
        <v>564</v>
      </c>
      <c r="H141" s="562" t="s">
        <v>973</v>
      </c>
      <c r="I141" s="562" t="s">
        <v>973</v>
      </c>
    </row>
    <row r="142" spans="3:9" ht="52" x14ac:dyDescent="0.35">
      <c r="C142" s="539" t="s">
        <v>2820</v>
      </c>
      <c r="D142" s="539" t="s">
        <v>2820</v>
      </c>
      <c r="E142" s="539" t="s">
        <v>2822</v>
      </c>
      <c r="F142" s="522" t="s">
        <v>2827</v>
      </c>
      <c r="G142" s="540" t="s">
        <v>564</v>
      </c>
      <c r="H142" s="570">
        <v>26.49069025296647</v>
      </c>
      <c r="I142" s="570">
        <v>33.109507982029236</v>
      </c>
    </row>
    <row r="143" spans="3:9" ht="52" x14ac:dyDescent="0.35">
      <c r="C143" s="539" t="s">
        <v>2828</v>
      </c>
      <c r="D143" s="539" t="s">
        <v>2810</v>
      </c>
      <c r="E143" s="539" t="s">
        <v>2822</v>
      </c>
      <c r="F143" s="522" t="s">
        <v>2827</v>
      </c>
      <c r="G143" s="540" t="s">
        <v>564</v>
      </c>
      <c r="H143" s="562" t="s">
        <v>973</v>
      </c>
      <c r="I143" s="562" t="s">
        <v>973</v>
      </c>
    </row>
    <row r="144" spans="3:9" ht="52" x14ac:dyDescent="0.35">
      <c r="C144" s="539" t="s">
        <v>2812</v>
      </c>
      <c r="D144" s="539" t="s">
        <v>2812</v>
      </c>
      <c r="E144" s="539" t="s">
        <v>2822</v>
      </c>
      <c r="F144" s="522" t="s">
        <v>2827</v>
      </c>
      <c r="G144" s="540" t="s">
        <v>564</v>
      </c>
      <c r="H144" s="562" t="s">
        <v>973</v>
      </c>
      <c r="I144" s="562" t="s">
        <v>973</v>
      </c>
    </row>
    <row r="145" spans="2:9" ht="52" x14ac:dyDescent="0.35">
      <c r="C145" s="539" t="s">
        <v>2813</v>
      </c>
      <c r="D145" s="539" t="s">
        <v>2813</v>
      </c>
      <c r="E145" s="539" t="s">
        <v>2822</v>
      </c>
      <c r="F145" s="522" t="s">
        <v>2827</v>
      </c>
      <c r="G145" s="540" t="s">
        <v>564</v>
      </c>
      <c r="H145" s="562" t="s">
        <v>973</v>
      </c>
      <c r="I145" s="562" t="s">
        <v>973</v>
      </c>
    </row>
    <row r="146" spans="2:9" ht="39" x14ac:dyDescent="0.35">
      <c r="C146" s="571" t="s">
        <v>2823</v>
      </c>
      <c r="D146" s="539" t="s">
        <v>1089</v>
      </c>
      <c r="E146" s="539" t="s">
        <v>2824</v>
      </c>
      <c r="F146" s="522" t="s">
        <v>2827</v>
      </c>
      <c r="G146" s="540" t="s">
        <v>564</v>
      </c>
      <c r="H146" s="562" t="s">
        <v>973</v>
      </c>
      <c r="I146" s="562" t="s">
        <v>973</v>
      </c>
    </row>
    <row r="147" spans="2:9" ht="39" x14ac:dyDescent="0.35">
      <c r="C147" s="539" t="s">
        <v>2820</v>
      </c>
      <c r="D147" s="539" t="s">
        <v>2820</v>
      </c>
      <c r="E147" s="539" t="s">
        <v>2824</v>
      </c>
      <c r="F147" s="522" t="s">
        <v>2827</v>
      </c>
      <c r="G147" s="540" t="s">
        <v>564</v>
      </c>
      <c r="H147" s="562" t="s">
        <v>973</v>
      </c>
      <c r="I147" s="562" t="s">
        <v>973</v>
      </c>
    </row>
    <row r="148" spans="2:9" ht="39" x14ac:dyDescent="0.35">
      <c r="C148" s="539" t="s">
        <v>2828</v>
      </c>
      <c r="D148" s="539" t="s">
        <v>2810</v>
      </c>
      <c r="E148" s="539" t="s">
        <v>2824</v>
      </c>
      <c r="F148" s="522" t="s">
        <v>2827</v>
      </c>
      <c r="G148" s="540" t="s">
        <v>564</v>
      </c>
      <c r="H148" s="562" t="s">
        <v>973</v>
      </c>
      <c r="I148" s="562" t="s">
        <v>973</v>
      </c>
    </row>
    <row r="149" spans="2:9" ht="39" x14ac:dyDescent="0.35">
      <c r="C149" s="539" t="s">
        <v>2812</v>
      </c>
      <c r="D149" s="539" t="s">
        <v>2812</v>
      </c>
      <c r="E149" s="539" t="s">
        <v>2824</v>
      </c>
      <c r="F149" s="522" t="s">
        <v>2827</v>
      </c>
      <c r="G149" s="540" t="s">
        <v>564</v>
      </c>
      <c r="H149" s="562" t="s">
        <v>973</v>
      </c>
      <c r="I149" s="562" t="s">
        <v>973</v>
      </c>
    </row>
    <row r="150" spans="2:9" ht="52" x14ac:dyDescent="0.35">
      <c r="C150" s="539" t="s">
        <v>2813</v>
      </c>
      <c r="D150" s="539" t="s">
        <v>2813</v>
      </c>
      <c r="E150" s="539" t="s">
        <v>2824</v>
      </c>
      <c r="F150" s="522" t="s">
        <v>2827</v>
      </c>
      <c r="G150" s="540" t="s">
        <v>564</v>
      </c>
      <c r="H150" s="562" t="s">
        <v>973</v>
      </c>
      <c r="I150" s="562" t="s">
        <v>973</v>
      </c>
    </row>
    <row r="152" spans="2:9" ht="65" x14ac:dyDescent="0.35">
      <c r="C152" s="542" t="s">
        <v>601</v>
      </c>
      <c r="D152" s="542"/>
      <c r="E152" s="542"/>
      <c r="F152" s="543"/>
      <c r="G152" s="543"/>
      <c r="H152" s="543"/>
      <c r="I152" s="543"/>
    </row>
    <row r="153" spans="2:9" x14ac:dyDescent="0.35">
      <c r="C153" s="542" t="s">
        <v>23</v>
      </c>
      <c r="D153" s="542"/>
      <c r="E153" s="542"/>
      <c r="F153" s="543"/>
      <c r="G153" s="543"/>
      <c r="H153" s="543"/>
      <c r="I153" s="543"/>
    </row>
    <row r="154" spans="2:9" x14ac:dyDescent="0.35">
      <c r="C154" s="1040" t="s">
        <v>2825</v>
      </c>
      <c r="D154" s="1040"/>
      <c r="E154" s="1040"/>
      <c r="F154" s="1040"/>
      <c r="G154" s="1040"/>
      <c r="H154" s="1040"/>
      <c r="I154" s="1040"/>
    </row>
    <row r="155" spans="2:9" x14ac:dyDescent="0.35">
      <c r="C155" s="1040" t="s">
        <v>2826</v>
      </c>
      <c r="D155" s="1040"/>
      <c r="E155" s="1040"/>
      <c r="F155" s="1040"/>
      <c r="G155" s="1040"/>
      <c r="H155" s="1040"/>
      <c r="I155" s="1040"/>
    </row>
    <row r="156" spans="2:9" x14ac:dyDescent="0.35">
      <c r="C156" s="1038" t="s">
        <v>2183</v>
      </c>
      <c r="D156" s="1038"/>
      <c r="E156" s="1038"/>
      <c r="F156" s="1038"/>
      <c r="G156" s="1038"/>
      <c r="H156" s="1038"/>
      <c r="I156" s="1038"/>
    </row>
    <row r="158" spans="2:9" ht="15.5" x14ac:dyDescent="0.35">
      <c r="B158" s="516" t="s">
        <v>2829</v>
      </c>
      <c r="C158" s="516" t="s">
        <v>2830</v>
      </c>
      <c r="D158" s="516"/>
      <c r="E158" s="516"/>
      <c r="F158" s="516"/>
      <c r="G158" s="516"/>
    </row>
    <row r="160" spans="2:9" ht="15.5" x14ac:dyDescent="0.35">
      <c r="C160" s="181" t="s">
        <v>2141</v>
      </c>
      <c r="D160" s="519">
        <f>'[5]Table 1'!$E$4</f>
        <v>2025</v>
      </c>
    </row>
    <row r="162" spans="3:7" ht="15.5" x14ac:dyDescent="0.35">
      <c r="C162" s="802" t="s">
        <v>610</v>
      </c>
      <c r="D162" s="802" t="s">
        <v>353</v>
      </c>
      <c r="E162" s="802" t="s">
        <v>33</v>
      </c>
      <c r="F162" s="802" t="s">
        <v>37</v>
      </c>
      <c r="G162" s="802"/>
    </row>
    <row r="163" spans="3:7" ht="15.5" x14ac:dyDescent="0.35">
      <c r="C163" s="802"/>
      <c r="D163" s="802"/>
      <c r="E163" s="802"/>
      <c r="F163" s="371" t="s">
        <v>38</v>
      </c>
      <c r="G163" s="371" t="s">
        <v>112</v>
      </c>
    </row>
    <row r="164" spans="3:7" ht="27.5" x14ac:dyDescent="0.35">
      <c r="C164" s="537" t="s">
        <v>2835</v>
      </c>
      <c r="D164" s="530" t="s">
        <v>2827</v>
      </c>
      <c r="E164" s="538" t="s">
        <v>2831</v>
      </c>
      <c r="F164" s="572"/>
      <c r="G164" s="572"/>
    </row>
    <row r="165" spans="3:7" ht="15" x14ac:dyDescent="0.35">
      <c r="C165" s="539" t="s">
        <v>2836</v>
      </c>
      <c r="D165" s="522" t="s">
        <v>2827</v>
      </c>
      <c r="E165" s="540" t="s">
        <v>2831</v>
      </c>
      <c r="F165" s="573"/>
      <c r="G165" s="573"/>
    </row>
    <row r="166" spans="3:7" ht="40.5" x14ac:dyDescent="0.35">
      <c r="C166" s="539" t="s">
        <v>2837</v>
      </c>
      <c r="D166" s="522" t="s">
        <v>2827</v>
      </c>
      <c r="E166" s="540" t="s">
        <v>2831</v>
      </c>
      <c r="F166" s="572"/>
      <c r="G166" s="572"/>
    </row>
    <row r="167" spans="3:7" ht="15" x14ac:dyDescent="0.35">
      <c r="C167" s="539" t="s">
        <v>2838</v>
      </c>
      <c r="D167" s="522" t="s">
        <v>2827</v>
      </c>
      <c r="E167" s="540" t="s">
        <v>2831</v>
      </c>
      <c r="F167" s="572"/>
      <c r="G167" s="572"/>
    </row>
    <row r="168" spans="3:7" ht="53.5" x14ac:dyDescent="0.35">
      <c r="C168" s="539" t="s">
        <v>2839</v>
      </c>
      <c r="D168" s="522" t="s">
        <v>2827</v>
      </c>
      <c r="E168" s="540" t="s">
        <v>2831</v>
      </c>
      <c r="F168" s="573"/>
      <c r="G168" s="573"/>
    </row>
    <row r="169" spans="3:7" ht="79.5" x14ac:dyDescent="0.35">
      <c r="C169" s="539" t="s">
        <v>2840</v>
      </c>
      <c r="D169" s="522" t="s">
        <v>2827</v>
      </c>
      <c r="E169" s="540" t="s">
        <v>2831</v>
      </c>
      <c r="F169" s="572"/>
      <c r="G169" s="572"/>
    </row>
    <row r="170" spans="3:7" ht="40.5" x14ac:dyDescent="0.35">
      <c r="C170" s="539" t="s">
        <v>2841</v>
      </c>
      <c r="D170" s="522" t="s">
        <v>2827</v>
      </c>
      <c r="E170" s="540" t="s">
        <v>2831</v>
      </c>
      <c r="F170" s="572"/>
      <c r="G170" s="572"/>
    </row>
    <row r="171" spans="3:7" ht="15" x14ac:dyDescent="0.35">
      <c r="C171" s="539" t="s">
        <v>2842</v>
      </c>
      <c r="D171" s="522" t="s">
        <v>2827</v>
      </c>
      <c r="E171" s="540" t="s">
        <v>2831</v>
      </c>
      <c r="F171" s="572"/>
      <c r="G171" s="572"/>
    </row>
    <row r="173" spans="3:7" ht="54" x14ac:dyDescent="0.35">
      <c r="C173" s="574" t="s">
        <v>2832</v>
      </c>
      <c r="D173" s="575"/>
      <c r="E173" s="575"/>
      <c r="F173" s="575"/>
      <c r="G173" s="575"/>
    </row>
    <row r="174" spans="3:7" x14ac:dyDescent="0.35">
      <c r="C174" s="574" t="s">
        <v>23</v>
      </c>
      <c r="D174" s="575"/>
      <c r="E174" s="575"/>
      <c r="F174" s="575"/>
      <c r="G174" s="575"/>
    </row>
    <row r="175" spans="3:7" x14ac:dyDescent="0.35">
      <c r="C175" s="1047" t="s">
        <v>2833</v>
      </c>
      <c r="D175" s="1047"/>
      <c r="E175" s="1047"/>
      <c r="F175" s="1047"/>
      <c r="G175" s="1047"/>
    </row>
    <row r="176" spans="3:7" x14ac:dyDescent="0.35">
      <c r="C176" s="1047" t="s">
        <v>2834</v>
      </c>
      <c r="D176" s="1047"/>
      <c r="E176" s="1047"/>
      <c r="F176" s="1047"/>
      <c r="G176" s="1047"/>
    </row>
  </sheetData>
  <mergeCells count="43">
    <mergeCell ref="C175:G175"/>
    <mergeCell ref="C176:G176"/>
    <mergeCell ref="C155:I155"/>
    <mergeCell ref="C156:I156"/>
    <mergeCell ref="C162:C163"/>
    <mergeCell ref="D162:D163"/>
    <mergeCell ref="E162:E163"/>
    <mergeCell ref="F162:G162"/>
    <mergeCell ref="C154:I154"/>
    <mergeCell ref="C86:M86"/>
    <mergeCell ref="C87:M87"/>
    <mergeCell ref="C88:I88"/>
    <mergeCell ref="C101:C102"/>
    <mergeCell ref="D101:D102"/>
    <mergeCell ref="E101:F101"/>
    <mergeCell ref="C110:E110"/>
    <mergeCell ref="C116:C117"/>
    <mergeCell ref="F116:F117"/>
    <mergeCell ref="G116:G117"/>
    <mergeCell ref="H116:I116"/>
    <mergeCell ref="C61:H61"/>
    <mergeCell ref="C66:C72"/>
    <mergeCell ref="C76:C77"/>
    <mergeCell ref="D76:I76"/>
    <mergeCell ref="J76:O76"/>
    <mergeCell ref="E57:H57"/>
    <mergeCell ref="G22:H22"/>
    <mergeCell ref="C24:H24"/>
    <mergeCell ref="C26:H26"/>
    <mergeCell ref="C27:H27"/>
    <mergeCell ref="C28:H28"/>
    <mergeCell ref="C29:H29"/>
    <mergeCell ref="C30:H30"/>
    <mergeCell ref="C39:G39"/>
    <mergeCell ref="C40:F40"/>
    <mergeCell ref="C52:H52"/>
    <mergeCell ref="E56:H56"/>
    <mergeCell ref="G21:H21"/>
    <mergeCell ref="C6:C7"/>
    <mergeCell ref="D6:D7"/>
    <mergeCell ref="E6:E7"/>
    <mergeCell ref="F6:F7"/>
    <mergeCell ref="G6:H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58947CFF-0A1B-4370-9C4B-92BB19E3CC7B}">
          <x14:formula1>
            <xm:f>'H:\NECP\1. Statusrapport 2025\Modtaget materiale fra bidragsydere\Samlet materiale\[Import_Template_Annex_XVI.xlsx]Drop down values'!#REF!</xm:f>
          </x14:formula1>
          <xm:sqref>F103</xm:sqref>
        </x14:dataValidation>
        <x14:dataValidation type="list" allowBlank="1" showInputMessage="1" showErrorMessage="1" xr:uid="{13BE443F-F94C-4D43-A184-3245C516DFF1}">
          <x14:formula1>
            <xm:f>'H:\NECP\1. Statusrapport 2025\Modtaget materiale fra bidragsydere\Samlet materiale\[Import_Template_Annex_XVI.xlsx]Drop down values'!#REF!</xm:f>
          </x14:formula1>
          <xm:sqref>E103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835DE-BE21-4686-8E6E-2D589841180D}">
  <sheetPr>
    <tabColor theme="2"/>
  </sheetPr>
  <dimension ref="B2:K91"/>
  <sheetViews>
    <sheetView workbookViewId="0">
      <selection activeCell="J17" sqref="J17"/>
    </sheetView>
  </sheetViews>
  <sheetFormatPr defaultRowHeight="14.5" x14ac:dyDescent="0.35"/>
  <cols>
    <col min="3" max="3" width="14.26953125" customWidth="1"/>
    <col min="4" max="4" width="15.453125" customWidth="1"/>
    <col min="5" max="8" width="20.26953125" customWidth="1"/>
  </cols>
  <sheetData>
    <row r="2" spans="2:8" ht="15.5" x14ac:dyDescent="0.35">
      <c r="B2" s="576" t="s">
        <v>2139</v>
      </c>
      <c r="C2" s="391" t="s">
        <v>2843</v>
      </c>
      <c r="D2" s="517"/>
      <c r="E2" s="517"/>
      <c r="F2" s="517"/>
      <c r="G2" s="517"/>
      <c r="H2" s="517"/>
    </row>
    <row r="3" spans="2:8" x14ac:dyDescent="0.35">
      <c r="C3" s="300"/>
    </row>
    <row r="4" spans="2:8" ht="15.5" x14ac:dyDescent="0.35">
      <c r="C4" s="517" t="s">
        <v>2141</v>
      </c>
      <c r="D4" s="577">
        <f>[6]Introduction!D50</f>
        <v>2025</v>
      </c>
    </row>
    <row r="5" spans="2:8" x14ac:dyDescent="0.35">
      <c r="E5" s="578"/>
    </row>
    <row r="6" spans="2:8" ht="18.5" x14ac:dyDescent="0.35">
      <c r="C6" s="451" t="s">
        <v>2844</v>
      </c>
      <c r="D6" s="451" t="s">
        <v>353</v>
      </c>
      <c r="E6" s="458" t="s">
        <v>2845</v>
      </c>
      <c r="F6" s="451" t="s">
        <v>2846</v>
      </c>
      <c r="G6" s="451" t="s">
        <v>2847</v>
      </c>
      <c r="H6" s="451" t="s">
        <v>2848</v>
      </c>
    </row>
    <row r="7" spans="2:8" ht="129.75" customHeight="1" x14ac:dyDescent="0.35">
      <c r="C7" s="491"/>
      <c r="D7" s="491"/>
      <c r="E7" s="579" t="s">
        <v>2849</v>
      </c>
      <c r="F7" s="579" t="s">
        <v>2850</v>
      </c>
      <c r="G7" s="579" t="s">
        <v>2849</v>
      </c>
      <c r="H7" s="579" t="s">
        <v>2850</v>
      </c>
    </row>
    <row r="8" spans="2:8" x14ac:dyDescent="0.35">
      <c r="C8" s="502" t="s">
        <v>2851</v>
      </c>
      <c r="D8" s="455" t="s">
        <v>14</v>
      </c>
      <c r="E8" s="580" t="s">
        <v>290</v>
      </c>
      <c r="F8" s="580"/>
      <c r="G8" s="580" t="s">
        <v>290</v>
      </c>
      <c r="H8" s="580"/>
    </row>
    <row r="9" spans="2:8" ht="42" customHeight="1" x14ac:dyDescent="0.35">
      <c r="C9" s="502" t="s">
        <v>2852</v>
      </c>
      <c r="D9" s="455" t="s">
        <v>14</v>
      </c>
      <c r="E9" s="580" t="s">
        <v>2853</v>
      </c>
      <c r="F9" s="580"/>
      <c r="G9" s="580" t="s">
        <v>2853</v>
      </c>
      <c r="H9" s="580"/>
    </row>
    <row r="10" spans="2:8" x14ac:dyDescent="0.35">
      <c r="C10" s="502" t="s">
        <v>2854</v>
      </c>
      <c r="D10" s="455" t="s">
        <v>14</v>
      </c>
      <c r="E10" s="580" t="s">
        <v>290</v>
      </c>
      <c r="F10" s="580"/>
      <c r="G10" s="580" t="s">
        <v>2855</v>
      </c>
      <c r="H10" s="580"/>
    </row>
    <row r="11" spans="2:8" x14ac:dyDescent="0.35">
      <c r="C11" s="502" t="s">
        <v>2856</v>
      </c>
      <c r="D11" s="455" t="s">
        <v>14</v>
      </c>
      <c r="E11" s="580" t="s">
        <v>290</v>
      </c>
      <c r="F11" s="580"/>
      <c r="G11" s="580" t="s">
        <v>290</v>
      </c>
      <c r="H11" s="580"/>
    </row>
    <row r="12" spans="2:8" ht="44.25" customHeight="1" x14ac:dyDescent="0.35">
      <c r="C12" s="491" t="s">
        <v>2857</v>
      </c>
      <c r="D12" s="455" t="s">
        <v>14</v>
      </c>
      <c r="E12" s="580" t="s">
        <v>1076</v>
      </c>
      <c r="F12" s="610" t="s">
        <v>2858</v>
      </c>
      <c r="G12" s="580" t="s">
        <v>290</v>
      </c>
      <c r="H12" s="580"/>
    </row>
    <row r="14" spans="2:8" x14ac:dyDescent="0.35">
      <c r="C14" s="581" t="s">
        <v>2859</v>
      </c>
    </row>
    <row r="15" spans="2:8" x14ac:dyDescent="0.35">
      <c r="C15" s="582" t="s">
        <v>2860</v>
      </c>
    </row>
    <row r="16" spans="2:8" x14ac:dyDescent="0.35">
      <c r="C16" s="1049" t="s">
        <v>2861</v>
      </c>
      <c r="D16" s="1049"/>
      <c r="E16" s="1049"/>
      <c r="F16" s="1049"/>
      <c r="G16" s="1049"/>
      <c r="H16" s="1049"/>
    </row>
    <row r="17" spans="2:9" ht="23.25" customHeight="1" x14ac:dyDescent="0.35">
      <c r="C17" s="1050" t="s">
        <v>2862</v>
      </c>
      <c r="D17" s="1050"/>
      <c r="E17" s="1050"/>
      <c r="F17" s="1050"/>
      <c r="G17" s="1050"/>
    </row>
    <row r="19" spans="2:9" ht="18.5" x14ac:dyDescent="0.35">
      <c r="C19" s="458" t="s">
        <v>2844</v>
      </c>
      <c r="D19" s="458" t="s">
        <v>353</v>
      </c>
      <c r="E19" s="458" t="s">
        <v>2845</v>
      </c>
      <c r="F19" s="458" t="s">
        <v>2846</v>
      </c>
      <c r="G19" s="458" t="s">
        <v>2847</v>
      </c>
      <c r="H19" s="458" t="s">
        <v>2848</v>
      </c>
    </row>
    <row r="20" spans="2:9" ht="131.25" customHeight="1" x14ac:dyDescent="0.35">
      <c r="C20" s="491"/>
      <c r="D20" s="491"/>
      <c r="E20" s="579" t="s">
        <v>2849</v>
      </c>
      <c r="F20" s="579" t="s">
        <v>2850</v>
      </c>
      <c r="G20" s="579" t="s">
        <v>2849</v>
      </c>
      <c r="H20" s="579" t="s">
        <v>2850</v>
      </c>
    </row>
    <row r="21" spans="2:9" ht="15" x14ac:dyDescent="0.35">
      <c r="C21" s="583"/>
      <c r="D21" s="455" t="s">
        <v>2545</v>
      </c>
      <c r="E21" s="580" t="s">
        <v>2863</v>
      </c>
      <c r="F21" s="580"/>
      <c r="G21" s="580" t="s">
        <v>2863</v>
      </c>
      <c r="H21" s="580"/>
    </row>
    <row r="22" spans="2:9" ht="15" x14ac:dyDescent="0.35">
      <c r="C22" s="583"/>
      <c r="D22" s="455" t="s">
        <v>2545</v>
      </c>
      <c r="E22" s="580" t="s">
        <v>2863</v>
      </c>
      <c r="F22" s="580"/>
      <c r="G22" s="580" t="s">
        <v>2863</v>
      </c>
      <c r="H22" s="580"/>
    </row>
    <row r="24" spans="2:9" ht="15.5" x14ac:dyDescent="0.35">
      <c r="B24" s="447" t="s">
        <v>2184</v>
      </c>
      <c r="C24" s="841" t="s">
        <v>2864</v>
      </c>
      <c r="D24" s="841"/>
      <c r="E24" s="841"/>
      <c r="F24" s="841"/>
      <c r="G24" s="841"/>
      <c r="H24" s="841"/>
      <c r="I24" s="841"/>
    </row>
    <row r="25" spans="2:9" x14ac:dyDescent="0.35">
      <c r="C25" s="568"/>
      <c r="D25" s="568"/>
      <c r="E25" s="568"/>
      <c r="F25" s="568"/>
      <c r="G25" s="568"/>
      <c r="H25" s="568"/>
      <c r="I25" s="568"/>
    </row>
    <row r="26" spans="2:9" ht="15.5" x14ac:dyDescent="0.35">
      <c r="C26" s="181" t="s">
        <v>2141</v>
      </c>
      <c r="D26" s="260"/>
      <c r="E26" s="577">
        <v>2025</v>
      </c>
    </row>
    <row r="28" spans="2:9" ht="17.5" x14ac:dyDescent="0.35">
      <c r="C28" s="182" t="s">
        <v>610</v>
      </c>
      <c r="D28" s="182" t="s">
        <v>2865</v>
      </c>
      <c r="E28" s="182" t="s">
        <v>353</v>
      </c>
      <c r="F28" s="182" t="s">
        <v>33</v>
      </c>
      <c r="G28" s="182" t="s">
        <v>2866</v>
      </c>
      <c r="H28" s="182" t="s">
        <v>2867</v>
      </c>
      <c r="I28" s="182" t="s">
        <v>607</v>
      </c>
    </row>
    <row r="29" spans="2:9" ht="131.5" x14ac:dyDescent="0.35">
      <c r="C29" s="502" t="s">
        <v>2868</v>
      </c>
      <c r="D29" s="502" t="s">
        <v>2869</v>
      </c>
      <c r="E29" s="455" t="s">
        <v>94</v>
      </c>
      <c r="F29" s="584" t="s">
        <v>617</v>
      </c>
      <c r="G29" s="600">
        <v>1763593.85</v>
      </c>
      <c r="H29" s="600">
        <v>1754280.43</v>
      </c>
      <c r="I29" s="580"/>
    </row>
    <row r="30" spans="2:9" ht="91" x14ac:dyDescent="0.35">
      <c r="C30" s="502" t="s">
        <v>2870</v>
      </c>
      <c r="D30" s="502" t="s">
        <v>2871</v>
      </c>
      <c r="E30" s="455" t="s">
        <v>14</v>
      </c>
      <c r="F30" s="584" t="s">
        <v>617</v>
      </c>
      <c r="G30" s="600">
        <v>1202639.9068015846</v>
      </c>
      <c r="H30" s="600">
        <v>1199707.5051145728</v>
      </c>
      <c r="I30" s="580"/>
    </row>
    <row r="32" spans="2:9" x14ac:dyDescent="0.35">
      <c r="C32" s="581" t="s">
        <v>2872</v>
      </c>
    </row>
    <row r="33" spans="2:9" x14ac:dyDescent="0.35">
      <c r="C33" s="1051" t="s">
        <v>2183</v>
      </c>
      <c r="D33" s="1051"/>
      <c r="E33" s="1051"/>
      <c r="F33" s="1051"/>
      <c r="G33" s="1051"/>
      <c r="H33" s="1051"/>
      <c r="I33" s="1051"/>
    </row>
    <row r="35" spans="2:9" ht="15.5" x14ac:dyDescent="0.35">
      <c r="B35" s="447" t="s">
        <v>2225</v>
      </c>
      <c r="C35" s="841" t="s">
        <v>2873</v>
      </c>
      <c r="D35" s="841"/>
      <c r="E35" s="841"/>
      <c r="F35" s="841"/>
      <c r="G35" s="841"/>
      <c r="H35" s="841"/>
    </row>
    <row r="36" spans="2:9" x14ac:dyDescent="0.35">
      <c r="C36" s="568"/>
      <c r="D36" s="568"/>
      <c r="E36" s="568"/>
      <c r="F36" s="568"/>
      <c r="G36" s="568"/>
      <c r="H36" s="568"/>
    </row>
    <row r="37" spans="2:9" ht="15.5" x14ac:dyDescent="0.35">
      <c r="C37" s="181" t="s">
        <v>2141</v>
      </c>
      <c r="D37" s="260"/>
      <c r="E37" s="577">
        <v>2025</v>
      </c>
    </row>
    <row r="39" spans="2:9" ht="15.5" x14ac:dyDescent="0.35">
      <c r="C39" s="842" t="s">
        <v>610</v>
      </c>
      <c r="D39" s="451" t="s">
        <v>2865</v>
      </c>
      <c r="E39" s="842" t="s">
        <v>353</v>
      </c>
      <c r="F39" s="842" t="s">
        <v>33</v>
      </c>
      <c r="G39" s="842" t="s">
        <v>37</v>
      </c>
      <c r="H39" s="842"/>
    </row>
    <row r="40" spans="2:9" ht="17.5" x14ac:dyDescent="0.35">
      <c r="C40" s="1048"/>
      <c r="D40" s="451"/>
      <c r="E40" s="1048"/>
      <c r="F40" s="1048"/>
      <c r="G40" s="458" t="s">
        <v>2874</v>
      </c>
      <c r="H40" s="451" t="s">
        <v>112</v>
      </c>
    </row>
    <row r="41" spans="2:9" ht="39" x14ac:dyDescent="0.35">
      <c r="C41" s="502" t="s">
        <v>2875</v>
      </c>
      <c r="D41" s="502" t="s">
        <v>2875</v>
      </c>
      <c r="E41" s="584" t="s">
        <v>14</v>
      </c>
      <c r="F41" s="584" t="s">
        <v>2876</v>
      </c>
      <c r="G41" s="580">
        <v>203</v>
      </c>
      <c r="H41" s="580">
        <v>167</v>
      </c>
    </row>
    <row r="42" spans="2:9" ht="92.5" x14ac:dyDescent="0.35">
      <c r="C42" s="502" t="s">
        <v>2877</v>
      </c>
      <c r="D42" s="502" t="s">
        <v>2878</v>
      </c>
      <c r="E42" s="584" t="s">
        <v>14</v>
      </c>
      <c r="F42" s="584" t="s">
        <v>2876</v>
      </c>
      <c r="G42" s="580">
        <v>1044</v>
      </c>
      <c r="H42" s="580">
        <v>1044</v>
      </c>
    </row>
    <row r="43" spans="2:9" ht="117" x14ac:dyDescent="0.35">
      <c r="C43" s="502" t="s">
        <v>2879</v>
      </c>
      <c r="D43" s="502" t="s">
        <v>2879</v>
      </c>
      <c r="E43" s="584" t="s">
        <v>14</v>
      </c>
      <c r="F43" s="584" t="s">
        <v>2876</v>
      </c>
      <c r="G43" s="580">
        <v>203</v>
      </c>
      <c r="H43" s="580">
        <v>167</v>
      </c>
    </row>
    <row r="44" spans="2:9" ht="15.5" x14ac:dyDescent="0.35">
      <c r="C44" s="585"/>
      <c r="D44" s="585"/>
      <c r="E44" s="586"/>
      <c r="F44" s="586"/>
      <c r="G44" s="586"/>
      <c r="H44" s="586"/>
    </row>
    <row r="45" spans="2:9" ht="15.5" x14ac:dyDescent="0.35">
      <c r="C45" s="581" t="s">
        <v>2880</v>
      </c>
      <c r="D45" s="585"/>
      <c r="E45" s="586"/>
      <c r="F45" s="586"/>
      <c r="G45" s="586"/>
      <c r="H45" s="586"/>
    </row>
    <row r="46" spans="2:9" x14ac:dyDescent="0.35">
      <c r="C46" s="1051"/>
      <c r="D46" s="1051"/>
      <c r="E46" s="1051"/>
      <c r="F46" s="1051"/>
      <c r="G46" s="1051"/>
      <c r="H46" s="1051"/>
    </row>
    <row r="47" spans="2:9" x14ac:dyDescent="0.35">
      <c r="C47" s="840" t="s">
        <v>2881</v>
      </c>
      <c r="D47" s="840"/>
      <c r="E47" s="840"/>
      <c r="F47" s="840"/>
      <c r="G47" s="840"/>
      <c r="H47" s="840"/>
    </row>
    <row r="49" spans="2:9" ht="15.5" x14ac:dyDescent="0.35">
      <c r="B49" s="447" t="s">
        <v>2260</v>
      </c>
      <c r="C49" s="841" t="s">
        <v>2882</v>
      </c>
      <c r="D49" s="841"/>
      <c r="E49" s="841"/>
      <c r="F49" s="841"/>
    </row>
    <row r="50" spans="2:9" x14ac:dyDescent="0.35">
      <c r="C50" s="568"/>
      <c r="D50" s="568"/>
      <c r="E50" s="568"/>
      <c r="F50" s="568"/>
    </row>
    <row r="51" spans="2:9" ht="15.5" x14ac:dyDescent="0.35">
      <c r="C51" s="181" t="s">
        <v>2141</v>
      </c>
      <c r="D51" s="260"/>
      <c r="E51" s="577">
        <v>2025</v>
      </c>
    </row>
    <row r="53" spans="2:9" ht="52" x14ac:dyDescent="0.35">
      <c r="C53" s="491" t="s">
        <v>2883</v>
      </c>
      <c r="D53" s="491" t="s">
        <v>2883</v>
      </c>
      <c r="E53" s="587" t="s">
        <v>14</v>
      </c>
      <c r="F53" s="601">
        <v>1.9</v>
      </c>
    </row>
    <row r="54" spans="2:9" ht="143.5" x14ac:dyDescent="0.35">
      <c r="C54" s="491" t="s">
        <v>2884</v>
      </c>
      <c r="D54" s="491" t="s">
        <v>2884</v>
      </c>
      <c r="E54" s="587" t="s">
        <v>14</v>
      </c>
      <c r="F54" s="601" t="s">
        <v>2885</v>
      </c>
    </row>
    <row r="56" spans="2:9" x14ac:dyDescent="0.35">
      <c r="C56" s="581" t="s">
        <v>2753</v>
      </c>
    </row>
    <row r="58" spans="2:9" ht="15.5" x14ac:dyDescent="0.35">
      <c r="B58" s="447" t="s">
        <v>2306</v>
      </c>
      <c r="C58" s="853" t="s">
        <v>2886</v>
      </c>
      <c r="D58" s="853"/>
      <c r="E58" s="853"/>
      <c r="F58" s="853"/>
      <c r="G58" s="853"/>
      <c r="H58" s="853"/>
      <c r="I58" s="853"/>
    </row>
    <row r="59" spans="2:9" x14ac:dyDescent="0.35">
      <c r="C59" s="589"/>
      <c r="D59" s="589"/>
    </row>
    <row r="60" spans="2:9" ht="15.5" x14ac:dyDescent="0.35">
      <c r="C60" s="181" t="s">
        <v>2141</v>
      </c>
      <c r="D60" s="260"/>
      <c r="E60" s="577">
        <v>2025</v>
      </c>
    </row>
    <row r="62" spans="2:9" ht="17.5" x14ac:dyDescent="0.35">
      <c r="C62" s="847" t="s">
        <v>610</v>
      </c>
      <c r="D62" s="458" t="s">
        <v>2865</v>
      </c>
      <c r="E62" s="848" t="s">
        <v>353</v>
      </c>
      <c r="F62" s="1054" t="s">
        <v>2709</v>
      </c>
      <c r="G62" s="1055"/>
      <c r="H62" s="1054" t="s">
        <v>2887</v>
      </c>
      <c r="I62" s="1054"/>
    </row>
    <row r="63" spans="2:9" ht="15.5" x14ac:dyDescent="0.35">
      <c r="C63" s="1052"/>
      <c r="D63" s="458"/>
      <c r="E63" s="1053"/>
      <c r="F63" s="458" t="s">
        <v>112</v>
      </c>
      <c r="G63" s="464" t="s">
        <v>2888</v>
      </c>
      <c r="H63" s="458" t="s">
        <v>112</v>
      </c>
      <c r="I63" s="458" t="s">
        <v>2888</v>
      </c>
    </row>
    <row r="64" spans="2:9" ht="39" x14ac:dyDescent="0.35">
      <c r="C64" s="590" t="s">
        <v>2889</v>
      </c>
      <c r="D64" s="502" t="s">
        <v>2890</v>
      </c>
      <c r="E64" s="455" t="s">
        <v>2891</v>
      </c>
      <c r="F64" s="601">
        <v>133000</v>
      </c>
      <c r="G64" s="601"/>
      <c r="H64" s="601">
        <v>36400000</v>
      </c>
      <c r="I64" s="588"/>
    </row>
    <row r="65" spans="3:9" ht="39" x14ac:dyDescent="0.35">
      <c r="C65" s="502" t="s">
        <v>2892</v>
      </c>
      <c r="D65" s="502" t="s">
        <v>2892</v>
      </c>
      <c r="E65" s="455" t="s">
        <v>94</v>
      </c>
      <c r="F65" s="601"/>
      <c r="G65" s="601"/>
      <c r="H65" s="601"/>
      <c r="I65" s="588"/>
    </row>
    <row r="66" spans="3:9" ht="39" x14ac:dyDescent="0.35">
      <c r="C66" s="502" t="s">
        <v>2893</v>
      </c>
      <c r="D66" s="502" t="s">
        <v>2893</v>
      </c>
      <c r="E66" s="455" t="s">
        <v>94</v>
      </c>
      <c r="F66" s="601"/>
      <c r="G66" s="601"/>
      <c r="H66" s="601"/>
      <c r="I66" s="588"/>
    </row>
    <row r="67" spans="3:9" ht="39" x14ac:dyDescent="0.35">
      <c r="C67" s="590" t="s">
        <v>2894</v>
      </c>
      <c r="D67" s="502" t="s">
        <v>2895</v>
      </c>
      <c r="E67" s="455" t="s">
        <v>2579</v>
      </c>
      <c r="F67" s="601">
        <v>35000</v>
      </c>
      <c r="G67" s="601"/>
      <c r="H67" s="601">
        <v>53040000</v>
      </c>
      <c r="I67" s="588"/>
    </row>
    <row r="68" spans="3:9" ht="39" x14ac:dyDescent="0.35">
      <c r="C68" s="502" t="s">
        <v>2896</v>
      </c>
      <c r="D68" s="502" t="s">
        <v>2896</v>
      </c>
      <c r="E68" s="455" t="s">
        <v>94</v>
      </c>
      <c r="F68" s="601"/>
      <c r="G68" s="601"/>
      <c r="H68" s="601"/>
      <c r="I68" s="588"/>
    </row>
    <row r="69" spans="3:9" ht="39" x14ac:dyDescent="0.35">
      <c r="C69" s="502" t="s">
        <v>2897</v>
      </c>
      <c r="D69" s="502" t="s">
        <v>2897</v>
      </c>
      <c r="E69" s="455" t="s">
        <v>94</v>
      </c>
      <c r="F69" s="601"/>
      <c r="G69" s="601"/>
      <c r="H69" s="601"/>
      <c r="I69" s="588"/>
    </row>
    <row r="70" spans="3:9" ht="40.5" x14ac:dyDescent="0.35">
      <c r="C70" s="590" t="s">
        <v>2898</v>
      </c>
      <c r="D70" s="502" t="s">
        <v>2899</v>
      </c>
      <c r="E70" s="455" t="s">
        <v>2579</v>
      </c>
      <c r="F70" s="601"/>
      <c r="G70" s="601"/>
      <c r="H70" s="601">
        <v>10536000</v>
      </c>
      <c r="I70" s="588"/>
    </row>
    <row r="71" spans="3:9" ht="39" x14ac:dyDescent="0.35">
      <c r="C71" s="502" t="s">
        <v>2900</v>
      </c>
      <c r="D71" s="502" t="s">
        <v>2900</v>
      </c>
      <c r="E71" s="455" t="s">
        <v>94</v>
      </c>
      <c r="F71" s="601"/>
      <c r="G71" s="601"/>
      <c r="H71" s="601"/>
      <c r="I71" s="588"/>
    </row>
    <row r="72" spans="3:9" ht="39" x14ac:dyDescent="0.35">
      <c r="C72" s="502" t="s">
        <v>2901</v>
      </c>
      <c r="D72" s="502" t="s">
        <v>2901</v>
      </c>
      <c r="E72" s="455" t="s">
        <v>94</v>
      </c>
      <c r="F72" s="588"/>
      <c r="G72" s="588"/>
      <c r="H72" s="588"/>
      <c r="I72" s="588"/>
    </row>
    <row r="73" spans="3:9" x14ac:dyDescent="0.35">
      <c r="C73" s="591"/>
      <c r="D73" s="591"/>
      <c r="E73" s="591"/>
      <c r="F73" s="591"/>
      <c r="G73" s="591"/>
      <c r="H73" s="591"/>
      <c r="I73" s="591"/>
    </row>
    <row r="74" spans="3:9" ht="53.5" x14ac:dyDescent="0.35">
      <c r="C74" s="502" t="s">
        <v>2902</v>
      </c>
      <c r="D74" s="584" t="s">
        <v>2903</v>
      </c>
      <c r="E74" s="455" t="s">
        <v>94</v>
      </c>
      <c r="F74" s="1060"/>
      <c r="G74" s="1060"/>
      <c r="H74" s="1060"/>
      <c r="I74" s="1060"/>
    </row>
    <row r="76" spans="3:9" x14ac:dyDescent="0.35">
      <c r="C76" s="592" t="s">
        <v>2904</v>
      </c>
    </row>
    <row r="77" spans="3:9" x14ac:dyDescent="0.35">
      <c r="C77" s="1051" t="s">
        <v>2183</v>
      </c>
      <c r="D77" s="1051"/>
      <c r="E77" s="1051"/>
      <c r="F77" s="1051"/>
      <c r="G77" s="1051"/>
      <c r="H77" s="1051"/>
      <c r="I77" s="1051"/>
    </row>
    <row r="78" spans="3:9" x14ac:dyDescent="0.35">
      <c r="C78" s="1038" t="s">
        <v>2905</v>
      </c>
      <c r="D78" s="1038"/>
      <c r="E78" s="1038"/>
      <c r="F78" s="1038"/>
      <c r="G78" s="1038"/>
      <c r="H78" s="1038"/>
      <c r="I78" s="1038"/>
    </row>
    <row r="79" spans="3:9" x14ac:dyDescent="0.35">
      <c r="C79" s="840" t="s">
        <v>2906</v>
      </c>
      <c r="D79" s="840"/>
      <c r="E79" s="840"/>
      <c r="F79" s="840"/>
      <c r="G79" s="840"/>
      <c r="H79" s="840"/>
      <c r="I79" s="840"/>
    </row>
    <row r="80" spans="3:9" x14ac:dyDescent="0.35">
      <c r="C80" s="1049" t="s">
        <v>2907</v>
      </c>
      <c r="D80" s="1049"/>
      <c r="E80" s="1049"/>
      <c r="F80" s="1049"/>
      <c r="G80" s="1049"/>
      <c r="H80" s="1049"/>
      <c r="I80" s="1049"/>
    </row>
    <row r="81" spans="2:11" x14ac:dyDescent="0.35">
      <c r="C81" s="592" t="s">
        <v>2908</v>
      </c>
    </row>
    <row r="83" spans="2:11" ht="15.5" x14ac:dyDescent="0.35">
      <c r="B83" s="447" t="s">
        <v>2439</v>
      </c>
      <c r="C83" s="841" t="s">
        <v>2909</v>
      </c>
      <c r="D83" s="841"/>
      <c r="E83" s="841"/>
      <c r="F83" s="841"/>
    </row>
    <row r="84" spans="2:11" x14ac:dyDescent="0.35">
      <c r="C84" s="300"/>
      <c r="D84" s="300"/>
    </row>
    <row r="85" spans="2:11" ht="15.5" x14ac:dyDescent="0.35">
      <c r="C85" s="181" t="s">
        <v>2141</v>
      </c>
      <c r="D85" s="260"/>
      <c r="E85" s="577">
        <f>[6]Introduction!D131</f>
        <v>0</v>
      </c>
    </row>
    <row r="87" spans="2:11" ht="160.5" customHeight="1" x14ac:dyDescent="0.35">
      <c r="C87" s="491" t="s">
        <v>2910</v>
      </c>
      <c r="D87" s="491" t="s">
        <v>2910</v>
      </c>
      <c r="E87" s="587" t="s">
        <v>14</v>
      </c>
      <c r="F87" s="1056" t="s">
        <v>2911</v>
      </c>
      <c r="G87" s="1056"/>
      <c r="H87" s="1056"/>
      <c r="I87" s="1056"/>
      <c r="J87" s="1056"/>
      <c r="K87" s="1056"/>
    </row>
    <row r="88" spans="2:11" ht="39" x14ac:dyDescent="0.35">
      <c r="C88" s="491" t="s">
        <v>2912</v>
      </c>
      <c r="D88" s="491" t="s">
        <v>2912</v>
      </c>
      <c r="E88" s="587" t="s">
        <v>94</v>
      </c>
      <c r="F88" s="1057"/>
      <c r="G88" s="1058"/>
      <c r="H88" s="1058"/>
      <c r="I88" s="1058"/>
      <c r="J88" s="1058"/>
      <c r="K88" s="1059"/>
    </row>
    <row r="90" spans="2:11" x14ac:dyDescent="0.35">
      <c r="C90" s="593" t="s">
        <v>2913</v>
      </c>
      <c r="D90" s="593"/>
      <c r="E90" s="593"/>
      <c r="F90" s="593"/>
    </row>
    <row r="91" spans="2:11" x14ac:dyDescent="0.35">
      <c r="C91" s="594" t="s">
        <v>2914</v>
      </c>
      <c r="D91" s="594"/>
      <c r="E91" s="594"/>
      <c r="F91" s="594"/>
    </row>
  </sheetData>
  <mergeCells count="25">
    <mergeCell ref="F87:K87"/>
    <mergeCell ref="F88:K88"/>
    <mergeCell ref="F74:I74"/>
    <mergeCell ref="C77:I77"/>
    <mergeCell ref="C78:I78"/>
    <mergeCell ref="C79:I79"/>
    <mergeCell ref="C80:I80"/>
    <mergeCell ref="C83:F83"/>
    <mergeCell ref="C46:H46"/>
    <mergeCell ref="C47:H47"/>
    <mergeCell ref="C49:F49"/>
    <mergeCell ref="C58:I58"/>
    <mergeCell ref="C62:C63"/>
    <mergeCell ref="E62:E63"/>
    <mergeCell ref="F62:G62"/>
    <mergeCell ref="H62:I62"/>
    <mergeCell ref="C39:C40"/>
    <mergeCell ref="E39:E40"/>
    <mergeCell ref="F39:F40"/>
    <mergeCell ref="G39:H39"/>
    <mergeCell ref="C16:H16"/>
    <mergeCell ref="C17:G17"/>
    <mergeCell ref="C24:I24"/>
    <mergeCell ref="C33:I33"/>
    <mergeCell ref="C35:H35"/>
  </mergeCells>
  <hyperlinks>
    <hyperlink ref="F87" r:id="rId1" display="https://byggeriogenergi.dk/_x000a_" xr:uid="{162D04D0-E925-4189-AA43-094C37E352C7}"/>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CBC1-5B5D-4BB7-88C3-EE48F23AF3BA}">
  <dimension ref="B2:M15"/>
  <sheetViews>
    <sheetView zoomScale="80" zoomScaleNormal="80" workbookViewId="0"/>
  </sheetViews>
  <sheetFormatPr defaultRowHeight="14.5" x14ac:dyDescent="0.35"/>
  <cols>
    <col min="1" max="1" width="19.7265625" customWidth="1"/>
    <col min="2" max="2" width="17.54296875" customWidth="1"/>
    <col min="3" max="3" width="57.26953125" customWidth="1"/>
  </cols>
  <sheetData>
    <row r="2" spans="2:13" ht="15.5" x14ac:dyDescent="0.35">
      <c r="B2" s="30" t="s">
        <v>631</v>
      </c>
    </row>
    <row r="3" spans="2:13" ht="15" thickBot="1" x14ac:dyDescent="0.4"/>
    <row r="4" spans="2:13" ht="30" customHeight="1" x14ac:dyDescent="0.35">
      <c r="B4" s="739" t="s">
        <v>1</v>
      </c>
      <c r="C4" s="739" t="s">
        <v>2</v>
      </c>
      <c r="D4" s="739" t="s">
        <v>4</v>
      </c>
      <c r="E4" s="739" t="s">
        <v>630</v>
      </c>
      <c r="F4" s="940" t="s">
        <v>260</v>
      </c>
      <c r="G4" s="945"/>
      <c r="H4" s="945"/>
      <c r="I4" s="945"/>
      <c r="J4" s="945"/>
      <c r="K4" s="941"/>
      <c r="L4" s="739" t="s">
        <v>629</v>
      </c>
      <c r="M4" s="739" t="s">
        <v>90</v>
      </c>
    </row>
    <row r="5" spans="2:13" ht="16" thickBot="1" x14ac:dyDescent="0.4">
      <c r="B5" s="936"/>
      <c r="C5" s="936"/>
      <c r="D5" s="936"/>
      <c r="E5" s="936"/>
      <c r="F5" s="937" t="s">
        <v>628</v>
      </c>
      <c r="G5" s="946"/>
      <c r="H5" s="946"/>
      <c r="I5" s="946"/>
      <c r="J5" s="946"/>
      <c r="K5" s="938"/>
      <c r="L5" s="936"/>
      <c r="M5" s="936"/>
    </row>
    <row r="6" spans="2:13" ht="78" thickBot="1" x14ac:dyDescent="0.4">
      <c r="B6" s="740"/>
      <c r="C6" s="740"/>
      <c r="D6" s="740"/>
      <c r="E6" s="740"/>
      <c r="F6" s="53" t="s">
        <v>627</v>
      </c>
      <c r="G6" s="53" t="s">
        <v>626</v>
      </c>
      <c r="H6" s="53" t="s">
        <v>625</v>
      </c>
      <c r="I6" s="53" t="s">
        <v>33</v>
      </c>
      <c r="J6" s="53" t="s">
        <v>38</v>
      </c>
      <c r="K6" s="53" t="s">
        <v>112</v>
      </c>
      <c r="L6" s="740"/>
      <c r="M6" s="740"/>
    </row>
    <row r="7" spans="2:13" ht="18" thickBot="1" x14ac:dyDescent="0.4">
      <c r="B7" s="20" t="s">
        <v>15</v>
      </c>
      <c r="C7" s="5" t="s">
        <v>15</v>
      </c>
      <c r="D7" s="5" t="s">
        <v>15</v>
      </c>
      <c r="E7" s="5" t="s">
        <v>15</v>
      </c>
      <c r="F7" s="5" t="s">
        <v>15</v>
      </c>
      <c r="G7" s="5" t="s">
        <v>15</v>
      </c>
      <c r="H7" s="5" t="s">
        <v>15</v>
      </c>
      <c r="I7" s="5" t="s">
        <v>15</v>
      </c>
      <c r="J7" s="5" t="s">
        <v>15</v>
      </c>
      <c r="K7" s="5" t="s">
        <v>15</v>
      </c>
      <c r="L7" s="5" t="s">
        <v>15</v>
      </c>
      <c r="M7" s="5" t="s">
        <v>15</v>
      </c>
    </row>
    <row r="8" spans="2:13" ht="408.75" customHeight="1" thickBot="1" x14ac:dyDescent="0.4">
      <c r="B8" s="7" t="s">
        <v>19</v>
      </c>
      <c r="C8" s="8" t="s">
        <v>624</v>
      </c>
      <c r="D8" s="8"/>
      <c r="E8" s="8"/>
      <c r="F8" s="124"/>
      <c r="G8" s="124"/>
      <c r="H8" s="124"/>
      <c r="I8" s="124"/>
      <c r="J8" s="124"/>
      <c r="K8" s="124"/>
      <c r="L8" s="8"/>
      <c r="M8" s="8"/>
    </row>
    <row r="9" spans="2:13" ht="31.5" thickBot="1" x14ac:dyDescent="0.4">
      <c r="B9" s="7" t="s">
        <v>20</v>
      </c>
      <c r="C9" s="70" t="s">
        <v>623</v>
      </c>
      <c r="D9" s="8"/>
      <c r="E9" s="8"/>
      <c r="F9" s="124"/>
      <c r="G9" s="124"/>
      <c r="H9" s="124"/>
      <c r="I9" s="124"/>
      <c r="J9" s="124"/>
      <c r="K9" s="124"/>
      <c r="L9" s="8"/>
      <c r="M9" s="8"/>
    </row>
    <row r="10" spans="2:13" ht="31.5" thickBot="1" x14ac:dyDescent="0.4">
      <c r="B10" s="7" t="s">
        <v>21</v>
      </c>
      <c r="C10" s="70" t="s">
        <v>623</v>
      </c>
      <c r="D10" s="8"/>
      <c r="E10" s="8"/>
      <c r="F10" s="124"/>
      <c r="G10" s="124"/>
      <c r="H10" s="124"/>
      <c r="I10" s="124"/>
      <c r="J10" s="124"/>
      <c r="K10" s="124"/>
      <c r="L10" s="8"/>
      <c r="M10" s="8"/>
    </row>
    <row r="11" spans="2:13" ht="31.5" thickBot="1" x14ac:dyDescent="0.4">
      <c r="B11" s="7" t="s">
        <v>22</v>
      </c>
      <c r="C11" s="70" t="s">
        <v>623</v>
      </c>
      <c r="D11" s="8"/>
      <c r="E11" s="8"/>
      <c r="F11" s="124"/>
      <c r="G11" s="124"/>
      <c r="H11" s="124"/>
      <c r="I11" s="124"/>
      <c r="J11" s="124"/>
      <c r="K11" s="124"/>
      <c r="L11" s="8"/>
      <c r="M11" s="8"/>
    </row>
    <row r="13" spans="2:13" x14ac:dyDescent="0.35">
      <c r="B13" t="s">
        <v>601</v>
      </c>
    </row>
    <row r="14" spans="2:13" x14ac:dyDescent="0.35">
      <c r="B14" t="s">
        <v>23</v>
      </c>
    </row>
    <row r="15" spans="2:13" x14ac:dyDescent="0.35">
      <c r="B15" t="s">
        <v>622</v>
      </c>
    </row>
  </sheetData>
  <mergeCells count="8">
    <mergeCell ref="L4:L6"/>
    <mergeCell ref="M4:M6"/>
    <mergeCell ref="B4:B6"/>
    <mergeCell ref="C4:C6"/>
    <mergeCell ref="D4:D6"/>
    <mergeCell ref="E4:E6"/>
    <mergeCell ref="F4:K4"/>
    <mergeCell ref="F5:K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365F9-977C-4D94-BF9C-EC17C95250A0}">
  <dimension ref="B2:H59"/>
  <sheetViews>
    <sheetView zoomScale="80" zoomScaleNormal="80" workbookViewId="0"/>
  </sheetViews>
  <sheetFormatPr defaultRowHeight="14.5" x14ac:dyDescent="0.35"/>
  <cols>
    <col min="1" max="1" width="19.7265625" customWidth="1"/>
    <col min="2" max="2" width="62.1796875" customWidth="1"/>
    <col min="3" max="3" width="15.453125" customWidth="1"/>
    <col min="4" max="4" width="21.453125" customWidth="1"/>
    <col min="5" max="5" width="22.7265625" customWidth="1"/>
    <col min="6" max="6" width="64" bestFit="1" customWidth="1"/>
    <col min="7" max="7" width="34.26953125" customWidth="1"/>
    <col min="8" max="8" width="48" customWidth="1"/>
  </cols>
  <sheetData>
    <row r="2" spans="2:7" ht="15.5" x14ac:dyDescent="0.35">
      <c r="B2" s="30" t="s">
        <v>684</v>
      </c>
    </row>
    <row r="3" spans="2:7" ht="15" thickBot="1" x14ac:dyDescent="0.4"/>
    <row r="4" spans="2:7" ht="15.75" customHeight="1" thickBot="1" x14ac:dyDescent="0.4">
      <c r="B4" s="39" t="s">
        <v>683</v>
      </c>
      <c r="C4" s="53" t="s">
        <v>682</v>
      </c>
      <c r="D4" s="53" t="s">
        <v>681</v>
      </c>
      <c r="E4" s="53" t="s">
        <v>637</v>
      </c>
      <c r="F4" s="53" t="s">
        <v>680</v>
      </c>
      <c r="G4" s="53" t="s">
        <v>679</v>
      </c>
    </row>
    <row r="5" spans="2:7" ht="18" thickBot="1" x14ac:dyDescent="0.4">
      <c r="B5" s="170" t="s">
        <v>678</v>
      </c>
      <c r="C5" s="133" t="s">
        <v>15</v>
      </c>
      <c r="D5" s="133" t="s">
        <v>15</v>
      </c>
      <c r="E5" s="133" t="s">
        <v>15</v>
      </c>
      <c r="F5" s="132" t="s">
        <v>677</v>
      </c>
      <c r="G5" s="132" t="s">
        <v>677</v>
      </c>
    </row>
    <row r="6" spans="2:7" ht="246.75" customHeight="1" thickBot="1" x14ac:dyDescent="0.4">
      <c r="B6" s="137" t="s">
        <v>676</v>
      </c>
      <c r="C6" s="8" t="s">
        <v>114</v>
      </c>
      <c r="D6" s="8">
        <v>2022</v>
      </c>
      <c r="E6" s="8"/>
      <c r="F6" s="8" t="s">
        <v>2916</v>
      </c>
      <c r="G6" s="8" t="s">
        <v>675</v>
      </c>
    </row>
    <row r="8" spans="2:7" x14ac:dyDescent="0.35">
      <c r="B8" t="s">
        <v>600</v>
      </c>
    </row>
    <row r="9" spans="2:7" x14ac:dyDescent="0.35">
      <c r="B9" t="s">
        <v>551</v>
      </c>
    </row>
    <row r="10" spans="2:7" x14ac:dyDescent="0.35">
      <c r="B10" t="s">
        <v>674</v>
      </c>
    </row>
    <row r="11" spans="2:7" x14ac:dyDescent="0.35">
      <c r="B11" t="s">
        <v>673</v>
      </c>
    </row>
    <row r="14" spans="2:7" ht="15.5" x14ac:dyDescent="0.35">
      <c r="B14" s="30" t="s">
        <v>672</v>
      </c>
    </row>
    <row r="15" spans="2:7" ht="15" thickBot="1" x14ac:dyDescent="0.4"/>
    <row r="16" spans="2:7" ht="16" thickBot="1" x14ac:dyDescent="0.4">
      <c r="B16" s="131" t="s">
        <v>610</v>
      </c>
      <c r="C16" s="55" t="s">
        <v>353</v>
      </c>
      <c r="D16" s="130" t="s">
        <v>33</v>
      </c>
      <c r="E16" s="130" t="s">
        <v>38</v>
      </c>
      <c r="F16" s="55" t="s">
        <v>112</v>
      </c>
    </row>
    <row r="17" spans="2:8" ht="47" thickBot="1" x14ac:dyDescent="0.4">
      <c r="B17" s="122" t="s">
        <v>671</v>
      </c>
      <c r="C17" s="126" t="s">
        <v>94</v>
      </c>
      <c r="D17" s="5" t="s">
        <v>666</v>
      </c>
      <c r="E17" s="171"/>
      <c r="F17" s="171"/>
    </row>
    <row r="18" spans="2:8" ht="34.5" customHeight="1" thickBot="1" x14ac:dyDescent="0.4">
      <c r="B18" s="122" t="s">
        <v>670</v>
      </c>
      <c r="C18" s="126" t="s">
        <v>94</v>
      </c>
      <c r="D18" s="5" t="s">
        <v>664</v>
      </c>
      <c r="E18" s="171"/>
      <c r="F18" s="171"/>
    </row>
    <row r="19" spans="2:8" ht="47" thickBot="1" x14ac:dyDescent="0.4">
      <c r="B19" s="122" t="s">
        <v>669</v>
      </c>
      <c r="C19" s="126" t="s">
        <v>94</v>
      </c>
      <c r="D19" s="5" t="s">
        <v>666</v>
      </c>
      <c r="E19" s="171"/>
      <c r="F19" s="171"/>
    </row>
    <row r="20" spans="2:8" ht="16" thickBot="1" x14ac:dyDescent="0.4">
      <c r="B20" s="122" t="s">
        <v>668</v>
      </c>
      <c r="C20" s="126" t="s">
        <v>94</v>
      </c>
      <c r="D20" s="5" t="s">
        <v>664</v>
      </c>
      <c r="E20" s="171"/>
      <c r="F20" s="171"/>
    </row>
    <row r="21" spans="2:8" ht="47" thickBot="1" x14ac:dyDescent="0.4">
      <c r="B21" s="122" t="s">
        <v>667</v>
      </c>
      <c r="C21" s="126" t="s">
        <v>94</v>
      </c>
      <c r="D21" s="5" t="s">
        <v>666</v>
      </c>
      <c r="E21" s="172"/>
      <c r="F21" s="173"/>
    </row>
    <row r="22" spans="2:8" ht="19" thickBot="1" x14ac:dyDescent="0.4">
      <c r="B22" s="122" t="s">
        <v>665</v>
      </c>
      <c r="C22" s="126" t="s">
        <v>94</v>
      </c>
      <c r="D22" s="5" t="s">
        <v>664</v>
      </c>
      <c r="E22" s="51"/>
      <c r="F22" s="173"/>
    </row>
    <row r="23" spans="2:8" ht="15" thickBot="1" x14ac:dyDescent="0.4"/>
    <row r="24" spans="2:8" ht="15.5" x14ac:dyDescent="0.35">
      <c r="B24" s="1061" t="s">
        <v>610</v>
      </c>
      <c r="C24" s="947" t="s">
        <v>353</v>
      </c>
      <c r="D24" s="1061" t="s">
        <v>33</v>
      </c>
      <c r="E24" s="129" t="s">
        <v>38</v>
      </c>
      <c r="F24" s="128" t="s">
        <v>38</v>
      </c>
      <c r="G24" s="128" t="s">
        <v>112</v>
      </c>
      <c r="H24" s="128" t="s">
        <v>112</v>
      </c>
    </row>
    <row r="25" spans="2:8" ht="16" thickBot="1" x14ac:dyDescent="0.4">
      <c r="B25" s="1062"/>
      <c r="C25" s="948"/>
      <c r="D25" s="1062"/>
      <c r="E25" s="127" t="s">
        <v>663</v>
      </c>
      <c r="F25" s="5" t="s">
        <v>662</v>
      </c>
      <c r="G25" s="5" t="s">
        <v>663</v>
      </c>
      <c r="H25" s="5" t="s">
        <v>662</v>
      </c>
    </row>
    <row r="26" spans="2:8" ht="16" thickBot="1" x14ac:dyDescent="0.4">
      <c r="B26" s="122" t="s">
        <v>661</v>
      </c>
      <c r="C26" s="126" t="s">
        <v>94</v>
      </c>
      <c r="D26" s="5" t="s">
        <v>657</v>
      </c>
      <c r="E26" s="171"/>
      <c r="F26" s="171"/>
      <c r="G26" s="171"/>
      <c r="H26" s="171"/>
    </row>
    <row r="27" spans="2:8" ht="16" thickBot="1" x14ac:dyDescent="0.4">
      <c r="B27" s="122" t="s">
        <v>660</v>
      </c>
      <c r="C27" s="126" t="s">
        <v>94</v>
      </c>
      <c r="D27" s="5" t="s">
        <v>657</v>
      </c>
      <c r="E27" s="171"/>
      <c r="F27" s="171"/>
      <c r="G27" s="171"/>
      <c r="H27" s="171"/>
    </row>
    <row r="28" spans="2:8" ht="16" thickBot="1" x14ac:dyDescent="0.4">
      <c r="B28" s="122" t="s">
        <v>659</v>
      </c>
      <c r="C28" s="126" t="s">
        <v>94</v>
      </c>
      <c r="D28" s="5" t="s">
        <v>657</v>
      </c>
      <c r="E28" s="171"/>
      <c r="F28" s="171"/>
      <c r="G28" s="171"/>
      <c r="H28" s="171"/>
    </row>
    <row r="29" spans="2:8" ht="16" thickBot="1" x14ac:dyDescent="0.4">
      <c r="B29" s="122" t="s">
        <v>658</v>
      </c>
      <c r="C29" s="126" t="s">
        <v>94</v>
      </c>
      <c r="D29" s="5" t="s">
        <v>657</v>
      </c>
      <c r="E29" s="171"/>
      <c r="F29" s="171"/>
      <c r="G29" s="171"/>
      <c r="H29" s="171"/>
    </row>
    <row r="31" spans="2:8" x14ac:dyDescent="0.35">
      <c r="B31" t="s">
        <v>633</v>
      </c>
    </row>
    <row r="32" spans="2:8" x14ac:dyDescent="0.35">
      <c r="B32" t="s">
        <v>656</v>
      </c>
    </row>
    <row r="33" spans="2:8" x14ac:dyDescent="0.35">
      <c r="B33" t="s">
        <v>655</v>
      </c>
    </row>
    <row r="36" spans="2:8" ht="15.5" x14ac:dyDescent="0.35">
      <c r="B36" s="30" t="s">
        <v>654</v>
      </c>
    </row>
    <row r="37" spans="2:8" ht="15" thickBot="1" x14ac:dyDescent="0.4"/>
    <row r="38" spans="2:8" ht="36.75" customHeight="1" thickBot="1" x14ac:dyDescent="0.4">
      <c r="B38" s="947" t="s">
        <v>653</v>
      </c>
      <c r="C38" s="947" t="s">
        <v>652</v>
      </c>
      <c r="D38" s="947" t="s">
        <v>33</v>
      </c>
      <c r="E38" s="953" t="s">
        <v>37</v>
      </c>
      <c r="F38" s="955"/>
      <c r="G38" s="947" t="s">
        <v>651</v>
      </c>
      <c r="H38" s="947" t="s">
        <v>650</v>
      </c>
    </row>
    <row r="39" spans="2:8" ht="16" thickBot="1" x14ac:dyDescent="0.4">
      <c r="B39" s="948"/>
      <c r="C39" s="948"/>
      <c r="D39" s="948"/>
      <c r="E39" s="5" t="s">
        <v>38</v>
      </c>
      <c r="F39" s="55" t="s">
        <v>112</v>
      </c>
      <c r="G39" s="948"/>
      <c r="H39" s="948"/>
    </row>
    <row r="40" spans="2:8" ht="16" thickBot="1" x14ac:dyDescent="0.4">
      <c r="B40" s="59" t="s">
        <v>94</v>
      </c>
      <c r="C40" s="60" t="s">
        <v>94</v>
      </c>
      <c r="D40" s="60" t="s">
        <v>94</v>
      </c>
      <c r="E40" s="60" t="s">
        <v>94</v>
      </c>
      <c r="F40" s="60" t="s">
        <v>94</v>
      </c>
      <c r="G40" s="60" t="s">
        <v>94</v>
      </c>
      <c r="H40" s="60" t="s">
        <v>94</v>
      </c>
    </row>
    <row r="41" spans="2:8" ht="78" thickBot="1" x14ac:dyDescent="0.4">
      <c r="B41" s="7" t="s">
        <v>649</v>
      </c>
      <c r="C41" s="8" t="s">
        <v>648</v>
      </c>
      <c r="D41" s="8"/>
      <c r="E41" s="8"/>
      <c r="F41" s="8"/>
      <c r="G41" s="8">
        <v>2022</v>
      </c>
      <c r="H41" s="8" t="s">
        <v>2917</v>
      </c>
    </row>
    <row r="42" spans="2:8" ht="65.25" customHeight="1" thickBot="1" x14ac:dyDescent="0.4">
      <c r="B42" s="7" t="s">
        <v>647</v>
      </c>
      <c r="C42" s="8" t="s">
        <v>646</v>
      </c>
      <c r="D42" s="8"/>
      <c r="E42" s="8"/>
      <c r="F42" s="8"/>
      <c r="G42" s="8">
        <v>2022</v>
      </c>
      <c r="H42" s="8" t="s">
        <v>645</v>
      </c>
    </row>
    <row r="43" spans="2:8" ht="118.5" customHeight="1" thickBot="1" x14ac:dyDescent="0.4">
      <c r="B43" s="7" t="s">
        <v>644</v>
      </c>
      <c r="C43" s="8" t="s">
        <v>643</v>
      </c>
      <c r="D43" s="8"/>
      <c r="E43" s="8"/>
      <c r="F43" s="8"/>
      <c r="G43" s="8">
        <v>2022</v>
      </c>
      <c r="H43" s="8" t="s">
        <v>2918</v>
      </c>
    </row>
    <row r="45" spans="2:8" x14ac:dyDescent="0.35">
      <c r="B45" t="s">
        <v>642</v>
      </c>
    </row>
    <row r="46" spans="2:8" x14ac:dyDescent="0.35">
      <c r="B46" t="s">
        <v>600</v>
      </c>
    </row>
    <row r="47" spans="2:8" x14ac:dyDescent="0.35">
      <c r="B47" t="s">
        <v>641</v>
      </c>
    </row>
    <row r="48" spans="2:8" x14ac:dyDescent="0.35">
      <c r="B48" t="s">
        <v>640</v>
      </c>
    </row>
    <row r="51" spans="2:5" ht="15.5" x14ac:dyDescent="0.35">
      <c r="B51" s="30" t="s">
        <v>639</v>
      </c>
    </row>
    <row r="52" spans="2:5" ht="15" thickBot="1" x14ac:dyDescent="0.4"/>
    <row r="53" spans="2:5" ht="31.5" thickBot="1" x14ac:dyDescent="0.4">
      <c r="B53" s="125" t="s">
        <v>638</v>
      </c>
      <c r="C53" s="55" t="s">
        <v>637</v>
      </c>
      <c r="D53" s="55" t="s">
        <v>636</v>
      </c>
      <c r="E53" s="55" t="s">
        <v>635</v>
      </c>
    </row>
    <row r="54" spans="2:5" ht="16" thickBot="1" x14ac:dyDescent="0.4">
      <c r="B54" s="20" t="s">
        <v>94</v>
      </c>
      <c r="C54" s="5" t="s">
        <v>94</v>
      </c>
      <c r="D54" s="5" t="s">
        <v>94</v>
      </c>
      <c r="E54" s="5" t="s">
        <v>94</v>
      </c>
    </row>
    <row r="55" spans="2:5" ht="228.75" customHeight="1" thickBot="1" x14ac:dyDescent="0.4">
      <c r="B55" s="137" t="s">
        <v>2931</v>
      </c>
      <c r="C55" s="8">
        <v>2024</v>
      </c>
      <c r="D55" s="8"/>
      <c r="E55" s="137" t="s">
        <v>634</v>
      </c>
    </row>
    <row r="57" spans="2:5" x14ac:dyDescent="0.35">
      <c r="B57" t="s">
        <v>23</v>
      </c>
    </row>
    <row r="58" spans="2:5" x14ac:dyDescent="0.35">
      <c r="B58" t="s">
        <v>633</v>
      </c>
    </row>
    <row r="59" spans="2:5" x14ac:dyDescent="0.35">
      <c r="B59" t="s">
        <v>632</v>
      </c>
    </row>
  </sheetData>
  <mergeCells count="9">
    <mergeCell ref="H38:H39"/>
    <mergeCell ref="B24:B25"/>
    <mergeCell ref="C24:C25"/>
    <mergeCell ref="D24:D25"/>
    <mergeCell ref="B38:B39"/>
    <mergeCell ref="C38:C39"/>
    <mergeCell ref="D38:D39"/>
    <mergeCell ref="E38:F38"/>
    <mergeCell ref="G38:G39"/>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F4BA7-44E3-4377-B349-A95C91CFFCAA}">
  <sheetPr>
    <tabColor theme="2"/>
  </sheetPr>
  <dimension ref="B2:N371"/>
  <sheetViews>
    <sheetView workbookViewId="0"/>
  </sheetViews>
  <sheetFormatPr defaultRowHeight="14.5" x14ac:dyDescent="0.35"/>
  <cols>
    <col min="3" max="3" width="33.7265625" customWidth="1"/>
    <col min="4" max="4" width="16.453125" customWidth="1"/>
    <col min="5" max="5" width="17.7265625" customWidth="1"/>
    <col min="9" max="9" width="14.54296875" customWidth="1"/>
    <col min="10" max="10" width="13.1796875" customWidth="1"/>
    <col min="14" max="14" width="15.453125" customWidth="1"/>
  </cols>
  <sheetData>
    <row r="2" spans="2:7" ht="15.5" x14ac:dyDescent="0.35">
      <c r="B2" s="367" t="s">
        <v>2139</v>
      </c>
      <c r="C2" s="367" t="s">
        <v>2140</v>
      </c>
      <c r="D2" s="367"/>
      <c r="E2" s="367"/>
      <c r="F2" s="367"/>
      <c r="G2" s="367"/>
    </row>
    <row r="3" spans="2:7" x14ac:dyDescent="0.35">
      <c r="B3" s="368"/>
      <c r="C3" s="368"/>
      <c r="D3" s="368"/>
      <c r="E3" s="368"/>
      <c r="F3" s="368"/>
      <c r="G3" s="368"/>
    </row>
    <row r="4" spans="2:7" ht="15.5" x14ac:dyDescent="0.35">
      <c r="B4" s="368"/>
      <c r="C4" s="369" t="s">
        <v>2141</v>
      </c>
      <c r="D4" s="370">
        <f>[1]Introduction!$D$71</f>
        <v>2025</v>
      </c>
      <c r="E4" s="368"/>
      <c r="F4" s="368"/>
      <c r="G4" s="368"/>
    </row>
    <row r="5" spans="2:7" x14ac:dyDescent="0.35">
      <c r="B5" s="368"/>
      <c r="C5" s="368"/>
      <c r="D5" s="368"/>
      <c r="E5" s="368"/>
      <c r="F5" s="368"/>
      <c r="G5" s="368"/>
    </row>
    <row r="6" spans="2:7" ht="15.5" x14ac:dyDescent="0.35">
      <c r="B6" s="368"/>
      <c r="C6" s="802" t="s">
        <v>2142</v>
      </c>
      <c r="D6" s="802" t="s">
        <v>2143</v>
      </c>
      <c r="E6" s="802" t="s">
        <v>2144</v>
      </c>
      <c r="F6" s="802" t="s">
        <v>2145</v>
      </c>
      <c r="G6" s="802"/>
    </row>
    <row r="7" spans="2:7" ht="15.5" x14ac:dyDescent="0.35">
      <c r="B7" s="368"/>
      <c r="C7" s="803"/>
      <c r="D7" s="803"/>
      <c r="E7" s="803"/>
      <c r="F7" s="371" t="s">
        <v>2146</v>
      </c>
      <c r="G7" s="371" t="s">
        <v>2147</v>
      </c>
    </row>
    <row r="8" spans="2:7" ht="26.5" x14ac:dyDescent="0.35">
      <c r="B8" s="368"/>
      <c r="C8" s="372" t="s">
        <v>2148</v>
      </c>
      <c r="D8" s="373" t="s">
        <v>93</v>
      </c>
      <c r="E8" s="374" t="s">
        <v>2149</v>
      </c>
      <c r="F8" s="375"/>
      <c r="G8" s="375"/>
    </row>
    <row r="9" spans="2:7" ht="26.5" x14ac:dyDescent="0.35">
      <c r="B9" s="368"/>
      <c r="C9" s="372" t="s">
        <v>2150</v>
      </c>
      <c r="D9" s="373" t="s">
        <v>2151</v>
      </c>
      <c r="E9" s="374" t="s">
        <v>2149</v>
      </c>
      <c r="F9" s="375"/>
      <c r="G9" s="375"/>
    </row>
    <row r="10" spans="2:7" x14ac:dyDescent="0.35">
      <c r="B10" s="368"/>
      <c r="C10" s="372" t="s">
        <v>2152</v>
      </c>
      <c r="D10" s="373" t="s">
        <v>93</v>
      </c>
      <c r="E10" s="374" t="s">
        <v>2153</v>
      </c>
      <c r="F10" s="375"/>
      <c r="G10" s="375"/>
    </row>
    <row r="11" spans="2:7" ht="26.5" x14ac:dyDescent="0.35">
      <c r="B11" s="368"/>
      <c r="C11" s="372" t="s">
        <v>2154</v>
      </c>
      <c r="D11" s="373" t="s">
        <v>93</v>
      </c>
      <c r="E11" s="374" t="s">
        <v>2155</v>
      </c>
      <c r="F11" s="375"/>
      <c r="G11" s="375"/>
    </row>
    <row r="12" spans="2:7" x14ac:dyDescent="0.35">
      <c r="B12" s="368"/>
      <c r="C12" s="372" t="s">
        <v>2156</v>
      </c>
      <c r="D12" s="373" t="s">
        <v>93</v>
      </c>
      <c r="E12" s="374" t="s">
        <v>2155</v>
      </c>
      <c r="F12" s="375"/>
      <c r="G12" s="375"/>
    </row>
    <row r="13" spans="2:7" x14ac:dyDescent="0.35">
      <c r="B13" s="368"/>
      <c r="C13" s="372" t="s">
        <v>2157</v>
      </c>
      <c r="D13" s="373" t="s">
        <v>93</v>
      </c>
      <c r="E13" s="374" t="s">
        <v>2153</v>
      </c>
      <c r="F13" s="375"/>
      <c r="G13" s="375"/>
    </row>
    <row r="14" spans="2:7" x14ac:dyDescent="0.35">
      <c r="B14" s="368"/>
      <c r="C14" s="372" t="s">
        <v>2158</v>
      </c>
      <c r="D14" s="373" t="s">
        <v>93</v>
      </c>
      <c r="E14" s="374" t="s">
        <v>2149</v>
      </c>
      <c r="F14" s="375"/>
      <c r="G14" s="375"/>
    </row>
    <row r="15" spans="2:7" x14ac:dyDescent="0.35">
      <c r="B15" s="368"/>
      <c r="C15" s="372" t="s">
        <v>2159</v>
      </c>
      <c r="D15" s="373" t="s">
        <v>93</v>
      </c>
      <c r="E15" s="374" t="s">
        <v>2149</v>
      </c>
      <c r="F15" s="375"/>
      <c r="G15" s="375"/>
    </row>
    <row r="16" spans="2:7" x14ac:dyDescent="0.35">
      <c r="B16" s="368"/>
      <c r="C16" s="372" t="s">
        <v>2160</v>
      </c>
      <c r="D16" s="373" t="s">
        <v>93</v>
      </c>
      <c r="E16" s="374" t="s">
        <v>2153</v>
      </c>
      <c r="F16" s="375"/>
      <c r="G16" s="375"/>
    </row>
    <row r="17" spans="2:7" x14ac:dyDescent="0.35">
      <c r="B17" s="368"/>
      <c r="C17" s="372" t="s">
        <v>2161</v>
      </c>
      <c r="D17" s="373" t="s">
        <v>93</v>
      </c>
      <c r="E17" s="374" t="s">
        <v>2149</v>
      </c>
      <c r="F17" s="376"/>
      <c r="G17" s="377"/>
    </row>
    <row r="18" spans="2:7" x14ac:dyDescent="0.35">
      <c r="B18" s="368"/>
      <c r="C18" s="372" t="s">
        <v>2162</v>
      </c>
      <c r="D18" s="373" t="s">
        <v>93</v>
      </c>
      <c r="E18" s="374" t="s">
        <v>2149</v>
      </c>
      <c r="F18" s="377"/>
      <c r="G18" s="377"/>
    </row>
    <row r="19" spans="2:7" ht="29.25" customHeight="1" x14ac:dyDescent="0.35">
      <c r="B19" s="368"/>
      <c r="C19" s="378" t="s">
        <v>2163</v>
      </c>
      <c r="D19" s="373" t="s">
        <v>14</v>
      </c>
      <c r="E19" s="374" t="s">
        <v>2149</v>
      </c>
      <c r="F19" s="379"/>
      <c r="G19" s="376"/>
    </row>
    <row r="20" spans="2:7" x14ac:dyDescent="0.35">
      <c r="B20" s="368"/>
      <c r="C20" s="372" t="s">
        <v>2164</v>
      </c>
      <c r="D20" s="373" t="s">
        <v>93</v>
      </c>
      <c r="E20" s="374" t="s">
        <v>2153</v>
      </c>
      <c r="F20" s="380"/>
      <c r="G20" s="376"/>
    </row>
    <row r="21" spans="2:7" x14ac:dyDescent="0.35">
      <c r="B21" s="368"/>
      <c r="C21" s="372" t="s">
        <v>2165</v>
      </c>
      <c r="D21" s="373" t="s">
        <v>93</v>
      </c>
      <c r="E21" s="374" t="s">
        <v>2153</v>
      </c>
      <c r="F21" s="380"/>
      <c r="G21" s="376"/>
    </row>
    <row r="22" spans="2:7" ht="39" x14ac:dyDescent="0.35">
      <c r="B22" s="368"/>
      <c r="C22" s="381" t="s">
        <v>2166</v>
      </c>
      <c r="D22" s="373" t="s">
        <v>93</v>
      </c>
      <c r="E22" s="374" t="s">
        <v>2149</v>
      </c>
      <c r="F22" s="379"/>
      <c r="G22" s="377"/>
    </row>
    <row r="23" spans="2:7" ht="26" x14ac:dyDescent="0.35">
      <c r="B23" s="368"/>
      <c r="C23" s="381" t="s">
        <v>2167</v>
      </c>
      <c r="D23" s="373" t="s">
        <v>93</v>
      </c>
      <c r="E23" s="374" t="s">
        <v>2149</v>
      </c>
      <c r="F23" s="379"/>
      <c r="G23" s="377"/>
    </row>
    <row r="24" spans="2:7" ht="39" x14ac:dyDescent="0.35">
      <c r="B24" s="368"/>
      <c r="C24" s="381" t="s">
        <v>2168</v>
      </c>
      <c r="D24" s="373" t="s">
        <v>93</v>
      </c>
      <c r="E24" s="374" t="s">
        <v>114</v>
      </c>
      <c r="F24" s="376"/>
      <c r="G24" s="376"/>
    </row>
    <row r="25" spans="2:7" ht="39.5" x14ac:dyDescent="0.35">
      <c r="B25" s="368"/>
      <c r="C25" s="372" t="s">
        <v>2169</v>
      </c>
      <c r="D25" s="373" t="s">
        <v>93</v>
      </c>
      <c r="E25" s="374" t="s">
        <v>2149</v>
      </c>
      <c r="F25" s="375"/>
      <c r="G25" s="375"/>
    </row>
    <row r="26" spans="2:7" ht="39.5" x14ac:dyDescent="0.35">
      <c r="B26" s="368"/>
      <c r="C26" s="372" t="s">
        <v>2170</v>
      </c>
      <c r="D26" s="373" t="s">
        <v>93</v>
      </c>
      <c r="E26" s="374" t="s">
        <v>2149</v>
      </c>
      <c r="F26" s="375"/>
      <c r="G26" s="375"/>
    </row>
    <row r="27" spans="2:7" ht="26.5" x14ac:dyDescent="0.35">
      <c r="B27" s="368"/>
      <c r="C27" s="382" t="s">
        <v>2171</v>
      </c>
      <c r="D27" s="383" t="s">
        <v>94</v>
      </c>
      <c r="E27" s="374" t="s">
        <v>2149</v>
      </c>
      <c r="F27" s="384" t="s">
        <v>2172</v>
      </c>
      <c r="G27" s="384" t="s">
        <v>2172</v>
      </c>
    </row>
    <row r="28" spans="2:7" x14ac:dyDescent="0.35">
      <c r="B28" s="368"/>
      <c r="C28" s="382" t="s">
        <v>2173</v>
      </c>
      <c r="D28" s="383" t="s">
        <v>94</v>
      </c>
      <c r="E28" s="374" t="s">
        <v>2149</v>
      </c>
      <c r="F28" s="384">
        <v>691.42161077672677</v>
      </c>
      <c r="G28" s="384">
        <v>758.06916977166327</v>
      </c>
    </row>
    <row r="29" spans="2:7" ht="130" x14ac:dyDescent="0.35">
      <c r="B29" s="368"/>
      <c r="C29" s="385" t="s">
        <v>2174</v>
      </c>
      <c r="D29" s="386" t="s">
        <v>2175</v>
      </c>
      <c r="E29" s="799" t="s">
        <v>2176</v>
      </c>
      <c r="F29" s="800"/>
      <c r="G29" s="801"/>
    </row>
    <row r="30" spans="2:7" ht="117" x14ac:dyDescent="0.35">
      <c r="B30" s="368"/>
      <c r="C30" s="385" t="s">
        <v>2177</v>
      </c>
      <c r="D30" s="386" t="s">
        <v>2175</v>
      </c>
      <c r="E30" s="799" t="s">
        <v>2178</v>
      </c>
      <c r="F30" s="800"/>
      <c r="G30" s="801"/>
    </row>
    <row r="31" spans="2:7" ht="91" x14ac:dyDescent="0.35">
      <c r="B31" s="368"/>
      <c r="C31" s="385" t="s">
        <v>2179</v>
      </c>
      <c r="D31" s="386" t="s">
        <v>2175</v>
      </c>
      <c r="E31" s="799" t="s">
        <v>2180</v>
      </c>
      <c r="F31" s="800"/>
      <c r="G31" s="801"/>
    </row>
    <row r="32" spans="2:7" x14ac:dyDescent="0.35">
      <c r="B32" s="368"/>
      <c r="C32" s="368"/>
      <c r="D32" s="368"/>
      <c r="E32" s="368"/>
      <c r="F32" s="368"/>
      <c r="G32" s="368"/>
    </row>
    <row r="33" spans="2:7" x14ac:dyDescent="0.35">
      <c r="B33" s="387"/>
      <c r="C33" s="388" t="s">
        <v>2181</v>
      </c>
      <c r="D33" s="387"/>
      <c r="E33" s="387"/>
      <c r="F33" s="387"/>
      <c r="G33" s="387"/>
    </row>
    <row r="34" spans="2:7" x14ac:dyDescent="0.35">
      <c r="B34" s="368"/>
      <c r="C34" s="389" t="s">
        <v>23</v>
      </c>
      <c r="D34" s="368"/>
      <c r="E34" s="368"/>
      <c r="F34" s="368"/>
      <c r="G34" s="368"/>
    </row>
    <row r="35" spans="2:7" x14ac:dyDescent="0.35">
      <c r="B35" s="368"/>
      <c r="C35" s="390" t="s">
        <v>2182</v>
      </c>
      <c r="D35" s="368"/>
      <c r="E35" s="368"/>
      <c r="F35" s="368"/>
      <c r="G35" s="368"/>
    </row>
    <row r="36" spans="2:7" ht="40.5" customHeight="1" x14ac:dyDescent="0.35">
      <c r="B36" s="368"/>
      <c r="C36" s="804" t="s">
        <v>2183</v>
      </c>
      <c r="D36" s="804"/>
      <c r="E36" s="804"/>
      <c r="F36" s="804"/>
      <c r="G36" s="804"/>
    </row>
    <row r="38" spans="2:7" ht="17.5" x14ac:dyDescent="0.35">
      <c r="B38" s="367" t="s">
        <v>2184</v>
      </c>
      <c r="C38" s="391" t="s">
        <v>2185</v>
      </c>
      <c r="D38" s="367"/>
      <c r="E38" s="367"/>
      <c r="F38" s="367"/>
      <c r="G38" s="367"/>
    </row>
    <row r="40" spans="2:7" ht="15.5" x14ac:dyDescent="0.35">
      <c r="C40" s="369" t="s">
        <v>2141</v>
      </c>
      <c r="D40" s="370">
        <f>[1]Introduction!$D$71</f>
        <v>2025</v>
      </c>
    </row>
    <row r="42" spans="2:7" ht="15.5" x14ac:dyDescent="0.35">
      <c r="B42" s="392"/>
      <c r="C42" s="802" t="s">
        <v>2186</v>
      </c>
      <c r="D42" s="802" t="s">
        <v>2143</v>
      </c>
      <c r="E42" s="802" t="s">
        <v>2144</v>
      </c>
      <c r="F42" s="802" t="s">
        <v>2145</v>
      </c>
      <c r="G42" s="802"/>
    </row>
    <row r="43" spans="2:7" ht="15.5" x14ac:dyDescent="0.35">
      <c r="B43" s="392"/>
      <c r="C43" s="803"/>
      <c r="D43" s="803"/>
      <c r="E43" s="803"/>
      <c r="F43" s="371" t="s">
        <v>2146</v>
      </c>
      <c r="G43" s="371" t="s">
        <v>2147</v>
      </c>
    </row>
    <row r="44" spans="2:7" x14ac:dyDescent="0.35">
      <c r="B44" s="392"/>
      <c r="C44" s="372" t="s">
        <v>2187</v>
      </c>
      <c r="D44" s="373" t="s">
        <v>93</v>
      </c>
      <c r="E44" s="374" t="s">
        <v>2188</v>
      </c>
      <c r="F44" s="393"/>
      <c r="G44" s="393"/>
    </row>
    <row r="45" spans="2:7" ht="26.5" x14ac:dyDescent="0.35">
      <c r="B45" s="392"/>
      <c r="C45" s="372" t="s">
        <v>2189</v>
      </c>
      <c r="D45" s="373" t="s">
        <v>93</v>
      </c>
      <c r="E45" s="374" t="s">
        <v>2188</v>
      </c>
      <c r="F45" s="393"/>
      <c r="G45" s="393"/>
    </row>
    <row r="46" spans="2:7" x14ac:dyDescent="0.35">
      <c r="B46" s="392"/>
      <c r="C46" s="372" t="s">
        <v>2190</v>
      </c>
      <c r="D46" s="373" t="s">
        <v>93</v>
      </c>
      <c r="E46" s="374" t="s">
        <v>2188</v>
      </c>
      <c r="F46" s="393"/>
      <c r="G46" s="393"/>
    </row>
    <row r="47" spans="2:7" x14ac:dyDescent="0.35">
      <c r="B47" s="392"/>
      <c r="C47" s="372" t="s">
        <v>2191</v>
      </c>
      <c r="D47" s="373" t="s">
        <v>93</v>
      </c>
      <c r="E47" s="374" t="s">
        <v>2188</v>
      </c>
      <c r="F47" s="393"/>
      <c r="G47" s="393"/>
    </row>
    <row r="48" spans="2:7" x14ac:dyDescent="0.35">
      <c r="B48" s="392"/>
      <c r="C48" s="372" t="s">
        <v>2192</v>
      </c>
      <c r="D48" s="373" t="s">
        <v>93</v>
      </c>
      <c r="E48" s="374" t="s">
        <v>2188</v>
      </c>
      <c r="F48" s="393"/>
      <c r="G48" s="393"/>
    </row>
    <row r="49" spans="2:7" x14ac:dyDescent="0.35">
      <c r="B49" s="392"/>
      <c r="C49" s="372" t="s">
        <v>2193</v>
      </c>
      <c r="D49" s="373" t="s">
        <v>93</v>
      </c>
      <c r="E49" s="374" t="s">
        <v>2188</v>
      </c>
      <c r="F49" s="393"/>
      <c r="G49" s="393"/>
    </row>
    <row r="50" spans="2:7" x14ac:dyDescent="0.35">
      <c r="B50" s="392"/>
      <c r="C50" s="372" t="s">
        <v>2194</v>
      </c>
      <c r="D50" s="373" t="s">
        <v>93</v>
      </c>
      <c r="E50" s="374" t="s">
        <v>2188</v>
      </c>
      <c r="F50" s="393"/>
      <c r="G50" s="393"/>
    </row>
    <row r="51" spans="2:7" x14ac:dyDescent="0.35">
      <c r="B51" s="392"/>
      <c r="C51" s="372" t="s">
        <v>2195</v>
      </c>
      <c r="D51" s="373" t="s">
        <v>93</v>
      </c>
      <c r="E51" s="374" t="s">
        <v>2196</v>
      </c>
      <c r="F51" s="393"/>
      <c r="G51" s="393"/>
    </row>
    <row r="52" spans="2:7" x14ac:dyDescent="0.35">
      <c r="B52" s="392"/>
      <c r="C52" s="372" t="s">
        <v>2197</v>
      </c>
      <c r="D52" s="373" t="s">
        <v>93</v>
      </c>
      <c r="E52" s="374" t="s">
        <v>2188</v>
      </c>
      <c r="F52" s="393"/>
      <c r="G52" s="393"/>
    </row>
    <row r="53" spans="2:7" x14ac:dyDescent="0.35">
      <c r="B53" s="392"/>
      <c r="C53" s="372" t="s">
        <v>2198</v>
      </c>
      <c r="D53" s="373" t="s">
        <v>93</v>
      </c>
      <c r="E53" s="374" t="s">
        <v>2188</v>
      </c>
      <c r="F53" s="393"/>
      <c r="G53" s="393"/>
    </row>
    <row r="54" spans="2:7" ht="26.5" x14ac:dyDescent="0.35">
      <c r="B54" s="392"/>
      <c r="C54" s="372" t="s">
        <v>2199</v>
      </c>
      <c r="D54" s="373" t="s">
        <v>93</v>
      </c>
      <c r="E54" s="374" t="s">
        <v>2196</v>
      </c>
      <c r="F54" s="393"/>
      <c r="G54" s="393"/>
    </row>
    <row r="55" spans="2:7" x14ac:dyDescent="0.35">
      <c r="B55" s="392"/>
      <c r="C55" s="372" t="s">
        <v>2197</v>
      </c>
      <c r="D55" s="373" t="s">
        <v>93</v>
      </c>
      <c r="E55" s="374" t="s">
        <v>2188</v>
      </c>
      <c r="F55" s="393"/>
      <c r="G55" s="393"/>
    </row>
    <row r="56" spans="2:7" x14ac:dyDescent="0.35">
      <c r="B56" s="392"/>
      <c r="C56" s="372" t="s">
        <v>2198</v>
      </c>
      <c r="D56" s="373" t="s">
        <v>93</v>
      </c>
      <c r="E56" s="374" t="s">
        <v>2196</v>
      </c>
      <c r="F56" s="393"/>
      <c r="G56" s="393"/>
    </row>
    <row r="57" spans="2:7" x14ac:dyDescent="0.35">
      <c r="B57" s="392"/>
      <c r="C57" s="372" t="s">
        <v>2200</v>
      </c>
      <c r="D57" s="373" t="s">
        <v>93</v>
      </c>
      <c r="E57" s="374" t="s">
        <v>2196</v>
      </c>
      <c r="F57" s="393"/>
      <c r="G57" s="393"/>
    </row>
    <row r="58" spans="2:7" x14ac:dyDescent="0.35">
      <c r="B58" s="392"/>
      <c r="C58" s="372" t="s">
        <v>2197</v>
      </c>
      <c r="D58" s="373" t="s">
        <v>93</v>
      </c>
      <c r="E58" s="374" t="s">
        <v>2188</v>
      </c>
      <c r="F58" s="393"/>
      <c r="G58" s="393"/>
    </row>
    <row r="59" spans="2:7" x14ac:dyDescent="0.35">
      <c r="B59" s="392"/>
      <c r="C59" s="372" t="s">
        <v>2198</v>
      </c>
      <c r="D59" s="373" t="s">
        <v>93</v>
      </c>
      <c r="E59" s="374" t="s">
        <v>2188</v>
      </c>
      <c r="F59" s="393"/>
      <c r="G59" s="393"/>
    </row>
    <row r="60" spans="2:7" x14ac:dyDescent="0.35">
      <c r="B60" s="392"/>
      <c r="C60" s="372" t="s">
        <v>2201</v>
      </c>
      <c r="D60" s="373" t="s">
        <v>93</v>
      </c>
      <c r="E60" s="374" t="s">
        <v>2188</v>
      </c>
      <c r="F60" s="393"/>
      <c r="G60" s="393"/>
    </row>
    <row r="61" spans="2:7" x14ac:dyDescent="0.35">
      <c r="B61" s="392"/>
      <c r="C61" s="372" t="s">
        <v>2202</v>
      </c>
      <c r="D61" s="373" t="s">
        <v>93</v>
      </c>
      <c r="E61" s="374" t="s">
        <v>2188</v>
      </c>
      <c r="F61" s="393"/>
      <c r="G61" s="393"/>
    </row>
    <row r="62" spans="2:7" x14ac:dyDescent="0.35">
      <c r="B62" s="392"/>
      <c r="C62" s="372" t="s">
        <v>2203</v>
      </c>
      <c r="D62" s="373" t="s">
        <v>93</v>
      </c>
      <c r="E62" s="374" t="s">
        <v>2188</v>
      </c>
      <c r="F62" s="393"/>
      <c r="G62" s="393"/>
    </row>
    <row r="63" spans="2:7" x14ac:dyDescent="0.35">
      <c r="B63" s="392"/>
      <c r="C63" s="372" t="s">
        <v>2204</v>
      </c>
      <c r="D63" s="373" t="s">
        <v>93</v>
      </c>
      <c r="E63" s="374" t="s">
        <v>2188</v>
      </c>
      <c r="F63" s="393"/>
      <c r="G63" s="393"/>
    </row>
    <row r="64" spans="2:7" x14ac:dyDescent="0.35">
      <c r="B64" s="392"/>
      <c r="C64" s="372" t="s">
        <v>2205</v>
      </c>
      <c r="D64" s="373" t="s">
        <v>93</v>
      </c>
      <c r="E64" s="374" t="s">
        <v>2188</v>
      </c>
      <c r="F64" s="393"/>
      <c r="G64" s="393"/>
    </row>
    <row r="65" spans="2:7" ht="15" x14ac:dyDescent="0.35">
      <c r="B65" s="392"/>
      <c r="C65" s="372" t="s">
        <v>2206</v>
      </c>
      <c r="D65" s="373" t="s">
        <v>93</v>
      </c>
      <c r="E65" s="374" t="s">
        <v>2188</v>
      </c>
      <c r="F65" s="393"/>
      <c r="G65" s="393"/>
    </row>
    <row r="66" spans="2:7" ht="15" x14ac:dyDescent="0.35">
      <c r="B66" s="392"/>
      <c r="C66" s="372" t="s">
        <v>2207</v>
      </c>
      <c r="D66" s="373" t="s">
        <v>93</v>
      </c>
      <c r="E66" s="374" t="s">
        <v>2188</v>
      </c>
      <c r="F66" s="393"/>
      <c r="G66" s="393"/>
    </row>
    <row r="67" spans="2:7" x14ac:dyDescent="0.35">
      <c r="B67" s="392"/>
      <c r="C67" s="372" t="s">
        <v>2208</v>
      </c>
      <c r="D67" s="373" t="s">
        <v>93</v>
      </c>
      <c r="E67" s="374" t="s">
        <v>2188</v>
      </c>
      <c r="F67" s="393"/>
      <c r="G67" s="393"/>
    </row>
    <row r="68" spans="2:7" ht="15" x14ac:dyDescent="0.35">
      <c r="B68" s="392"/>
      <c r="C68" s="372" t="s">
        <v>2209</v>
      </c>
      <c r="D68" s="373" t="s">
        <v>93</v>
      </c>
      <c r="E68" s="374" t="s">
        <v>2188</v>
      </c>
      <c r="F68" s="393"/>
      <c r="G68" s="393"/>
    </row>
    <row r="69" spans="2:7" ht="15" x14ac:dyDescent="0.35">
      <c r="B69" s="392"/>
      <c r="C69" s="372" t="s">
        <v>2210</v>
      </c>
      <c r="D69" s="373" t="s">
        <v>93</v>
      </c>
      <c r="E69" s="374" t="s">
        <v>2211</v>
      </c>
      <c r="F69" s="393"/>
      <c r="G69" s="393"/>
    </row>
    <row r="70" spans="2:7" x14ac:dyDescent="0.35">
      <c r="B70" s="392"/>
      <c r="C70" s="372" t="s">
        <v>2212</v>
      </c>
      <c r="D70" s="373" t="s">
        <v>93</v>
      </c>
      <c r="E70" s="374" t="s">
        <v>2213</v>
      </c>
      <c r="F70" s="393"/>
      <c r="G70" s="393"/>
    </row>
    <row r="71" spans="2:7" x14ac:dyDescent="0.35">
      <c r="B71" s="392"/>
      <c r="C71" s="372" t="s">
        <v>2214</v>
      </c>
      <c r="D71" s="373" t="s">
        <v>93</v>
      </c>
      <c r="E71" s="374" t="s">
        <v>2213</v>
      </c>
      <c r="F71" s="393"/>
      <c r="G71" s="393"/>
    </row>
    <row r="72" spans="2:7" x14ac:dyDescent="0.35">
      <c r="B72" s="392"/>
      <c r="C72" s="372" t="s">
        <v>2215</v>
      </c>
      <c r="D72" s="373" t="s">
        <v>93</v>
      </c>
      <c r="E72" s="374" t="s">
        <v>2213</v>
      </c>
      <c r="F72" s="393"/>
      <c r="G72" s="393"/>
    </row>
    <row r="73" spans="2:7" x14ac:dyDescent="0.35">
      <c r="B73" s="392"/>
      <c r="C73" s="372" t="s">
        <v>2216</v>
      </c>
      <c r="D73" s="373" t="s">
        <v>93</v>
      </c>
      <c r="E73" s="374" t="s">
        <v>2213</v>
      </c>
      <c r="F73" s="393"/>
      <c r="G73" s="393"/>
    </row>
    <row r="74" spans="2:7" x14ac:dyDescent="0.35">
      <c r="B74" s="392"/>
      <c r="C74" s="372" t="s">
        <v>2217</v>
      </c>
      <c r="D74" s="373" t="s">
        <v>93</v>
      </c>
      <c r="E74" s="394" t="s">
        <v>2213</v>
      </c>
      <c r="F74" s="393"/>
      <c r="G74" s="393"/>
    </row>
    <row r="75" spans="2:7" ht="312.75" customHeight="1" x14ac:dyDescent="0.35">
      <c r="B75" s="392"/>
      <c r="C75" s="381" t="s">
        <v>2218</v>
      </c>
      <c r="D75" s="395" t="s">
        <v>14</v>
      </c>
      <c r="E75" s="799" t="s">
        <v>2219</v>
      </c>
      <c r="F75" s="808"/>
      <c r="G75" s="809"/>
    </row>
    <row r="76" spans="2:7" x14ac:dyDescent="0.35">
      <c r="B76" s="392"/>
      <c r="C76" s="392"/>
      <c r="D76" s="392"/>
      <c r="E76" s="392"/>
      <c r="F76" s="392"/>
      <c r="G76" s="392"/>
    </row>
    <row r="77" spans="2:7" x14ac:dyDescent="0.35">
      <c r="B77" s="368"/>
      <c r="C77" s="390" t="s">
        <v>2220</v>
      </c>
      <c r="D77" s="368"/>
      <c r="E77" s="368"/>
      <c r="F77" s="368"/>
      <c r="G77" s="368"/>
    </row>
    <row r="78" spans="2:7" x14ac:dyDescent="0.35">
      <c r="B78" s="392"/>
      <c r="C78" s="389" t="s">
        <v>600</v>
      </c>
      <c r="D78" s="392"/>
      <c r="E78" s="392"/>
      <c r="F78" s="392"/>
      <c r="G78" s="392"/>
    </row>
    <row r="79" spans="2:7" x14ac:dyDescent="0.35">
      <c r="B79" s="392"/>
      <c r="C79" s="810" t="s">
        <v>2221</v>
      </c>
      <c r="D79" s="810"/>
      <c r="E79" s="810"/>
      <c r="F79" s="810"/>
      <c r="G79" s="810"/>
    </row>
    <row r="80" spans="2:7" x14ac:dyDescent="0.35">
      <c r="B80" s="392"/>
      <c r="C80" s="810" t="s">
        <v>2222</v>
      </c>
      <c r="D80" s="810"/>
      <c r="E80" s="810"/>
      <c r="F80" s="810"/>
      <c r="G80" s="810"/>
    </row>
    <row r="81" spans="2:7" x14ac:dyDescent="0.35">
      <c r="B81" s="392"/>
      <c r="C81" s="810" t="s">
        <v>2223</v>
      </c>
      <c r="D81" s="810"/>
      <c r="E81" s="810"/>
      <c r="F81" s="810"/>
      <c r="G81" s="810"/>
    </row>
    <row r="82" spans="2:7" x14ac:dyDescent="0.35">
      <c r="B82" s="392"/>
      <c r="C82" s="810" t="s">
        <v>2224</v>
      </c>
      <c r="D82" s="810"/>
      <c r="E82" s="810"/>
      <c r="F82" s="810"/>
      <c r="G82" s="810"/>
    </row>
    <row r="84" spans="2:7" ht="15.5" x14ac:dyDescent="0.35">
      <c r="B84" s="396" t="s">
        <v>2225</v>
      </c>
      <c r="C84" s="811" t="s">
        <v>2226</v>
      </c>
      <c r="D84" s="811"/>
      <c r="E84" s="811"/>
      <c r="F84" s="811"/>
      <c r="G84" s="811"/>
    </row>
    <row r="85" spans="2:7" x14ac:dyDescent="0.35">
      <c r="C85" s="366"/>
    </row>
    <row r="86" spans="2:7" ht="15.5" x14ac:dyDescent="0.35">
      <c r="C86" s="369" t="s">
        <v>2141</v>
      </c>
      <c r="D86" s="370">
        <f>[1]Introduction!$D$71</f>
        <v>2025</v>
      </c>
    </row>
    <row r="87" spans="2:7" x14ac:dyDescent="0.35">
      <c r="C87" s="366"/>
    </row>
    <row r="88" spans="2:7" ht="15.5" x14ac:dyDescent="0.35">
      <c r="C88" s="805" t="s">
        <v>2227</v>
      </c>
      <c r="D88" s="805" t="s">
        <v>353</v>
      </c>
      <c r="E88" s="805" t="s">
        <v>33</v>
      </c>
      <c r="F88" s="805" t="s">
        <v>37</v>
      </c>
      <c r="G88" s="805"/>
    </row>
    <row r="89" spans="2:7" ht="15.5" x14ac:dyDescent="0.35">
      <c r="C89" s="806"/>
      <c r="D89" s="806"/>
      <c r="E89" s="806"/>
      <c r="F89" s="397" t="s">
        <v>2228</v>
      </c>
      <c r="G89" s="397" t="s">
        <v>2229</v>
      </c>
    </row>
    <row r="90" spans="2:7" x14ac:dyDescent="0.35">
      <c r="C90" s="374" t="s">
        <v>2230</v>
      </c>
      <c r="D90" s="374" t="s">
        <v>93</v>
      </c>
      <c r="E90" s="374" t="s">
        <v>2155</v>
      </c>
      <c r="F90" s="393"/>
      <c r="G90" s="393"/>
    </row>
    <row r="91" spans="2:7" ht="26.5" x14ac:dyDescent="0.35">
      <c r="C91" s="374" t="s">
        <v>2231</v>
      </c>
      <c r="D91" s="374" t="s">
        <v>14</v>
      </c>
      <c r="E91" s="374" t="s">
        <v>2155</v>
      </c>
      <c r="F91" s="393"/>
      <c r="G91" s="393"/>
    </row>
    <row r="92" spans="2:7" ht="26.5" x14ac:dyDescent="0.35">
      <c r="C92" s="374" t="s">
        <v>2232</v>
      </c>
      <c r="D92" s="374" t="s">
        <v>14</v>
      </c>
      <c r="E92" s="374" t="s">
        <v>2155</v>
      </c>
      <c r="F92" s="393"/>
      <c r="G92" s="393"/>
    </row>
    <row r="93" spans="2:7" x14ac:dyDescent="0.35">
      <c r="C93" s="374" t="s">
        <v>2233</v>
      </c>
      <c r="D93" s="374" t="s">
        <v>93</v>
      </c>
      <c r="E93" s="374" t="s">
        <v>2155</v>
      </c>
      <c r="F93" s="393"/>
      <c r="G93" s="393"/>
    </row>
    <row r="94" spans="2:7" ht="26.5" x14ac:dyDescent="0.35">
      <c r="C94" s="374" t="s">
        <v>2234</v>
      </c>
      <c r="D94" s="374" t="s">
        <v>93</v>
      </c>
      <c r="E94" s="374" t="s">
        <v>2155</v>
      </c>
      <c r="F94" s="393"/>
      <c r="G94" s="393"/>
    </row>
    <row r="95" spans="2:7" ht="26.5" x14ac:dyDescent="0.35">
      <c r="C95" s="374" t="s">
        <v>2235</v>
      </c>
      <c r="D95" s="374" t="s">
        <v>14</v>
      </c>
      <c r="E95" s="374" t="s">
        <v>2155</v>
      </c>
      <c r="F95" s="393"/>
      <c r="G95" s="393"/>
    </row>
    <row r="96" spans="2:7" ht="26.5" x14ac:dyDescent="0.35">
      <c r="C96" s="374" t="s">
        <v>2236</v>
      </c>
      <c r="D96" s="374" t="s">
        <v>14</v>
      </c>
      <c r="E96" s="374" t="s">
        <v>2155</v>
      </c>
      <c r="F96" s="393"/>
      <c r="G96" s="393"/>
    </row>
    <row r="97" spans="3:7" ht="26.5" x14ac:dyDescent="0.35">
      <c r="C97" s="398" t="s">
        <v>2237</v>
      </c>
      <c r="D97" s="374" t="s">
        <v>93</v>
      </c>
      <c r="E97" s="374" t="s">
        <v>2155</v>
      </c>
      <c r="F97" s="393"/>
      <c r="G97" s="393"/>
    </row>
    <row r="98" spans="3:7" ht="26.5" x14ac:dyDescent="0.35">
      <c r="C98" s="398" t="s">
        <v>2238</v>
      </c>
      <c r="D98" s="374" t="s">
        <v>93</v>
      </c>
      <c r="E98" s="374" t="s">
        <v>2155</v>
      </c>
      <c r="F98" s="393"/>
      <c r="G98" s="393"/>
    </row>
    <row r="99" spans="3:7" x14ac:dyDescent="0.35">
      <c r="C99" s="398" t="s">
        <v>2239</v>
      </c>
      <c r="D99" s="374" t="s">
        <v>14</v>
      </c>
      <c r="E99" s="374" t="s">
        <v>2155</v>
      </c>
      <c r="F99" s="393"/>
      <c r="G99" s="393"/>
    </row>
    <row r="100" spans="3:7" x14ac:dyDescent="0.35">
      <c r="C100" s="398" t="s">
        <v>2240</v>
      </c>
      <c r="D100" s="374" t="s">
        <v>14</v>
      </c>
      <c r="E100" s="374" t="s">
        <v>2155</v>
      </c>
      <c r="F100" s="393"/>
      <c r="G100" s="393"/>
    </row>
    <row r="101" spans="3:7" ht="26.5" x14ac:dyDescent="0.35">
      <c r="C101" s="374" t="s">
        <v>2241</v>
      </c>
      <c r="D101" s="374" t="s">
        <v>93</v>
      </c>
      <c r="E101" s="374" t="s">
        <v>2155</v>
      </c>
      <c r="F101" s="393"/>
      <c r="G101" s="393"/>
    </row>
    <row r="102" spans="3:7" x14ac:dyDescent="0.35">
      <c r="C102" s="398" t="s">
        <v>2242</v>
      </c>
      <c r="D102" s="374" t="s">
        <v>93</v>
      </c>
      <c r="E102" s="374" t="s">
        <v>2155</v>
      </c>
      <c r="F102" s="393"/>
      <c r="G102" s="393"/>
    </row>
    <row r="103" spans="3:7" x14ac:dyDescent="0.35">
      <c r="C103" s="398" t="s">
        <v>2243</v>
      </c>
      <c r="D103" s="374" t="s">
        <v>14</v>
      </c>
      <c r="E103" s="374" t="s">
        <v>2155</v>
      </c>
      <c r="F103" s="393"/>
      <c r="G103" s="393"/>
    </row>
    <row r="104" spans="3:7" x14ac:dyDescent="0.35">
      <c r="C104" s="398" t="s">
        <v>2244</v>
      </c>
      <c r="D104" s="374" t="s">
        <v>14</v>
      </c>
      <c r="E104" s="374" t="s">
        <v>2155</v>
      </c>
      <c r="F104" s="393"/>
      <c r="G104" s="393"/>
    </row>
    <row r="105" spans="3:7" x14ac:dyDescent="0.35">
      <c r="C105" s="374" t="s">
        <v>2245</v>
      </c>
      <c r="D105" s="374" t="s">
        <v>93</v>
      </c>
      <c r="E105" s="374" t="s">
        <v>2155</v>
      </c>
      <c r="F105" s="393"/>
      <c r="G105" s="393"/>
    </row>
    <row r="106" spans="3:7" x14ac:dyDescent="0.35">
      <c r="C106" s="374" t="s">
        <v>2246</v>
      </c>
      <c r="D106" s="374" t="s">
        <v>93</v>
      </c>
      <c r="E106" s="374" t="s">
        <v>2155</v>
      </c>
      <c r="F106" s="393"/>
      <c r="G106" s="393"/>
    </row>
    <row r="107" spans="3:7" ht="26.5" x14ac:dyDescent="0.35">
      <c r="C107" s="374" t="s">
        <v>2247</v>
      </c>
      <c r="D107" s="374" t="s">
        <v>14</v>
      </c>
      <c r="E107" s="374" t="s">
        <v>2155</v>
      </c>
      <c r="F107" s="393"/>
      <c r="G107" s="393"/>
    </row>
    <row r="108" spans="3:7" x14ac:dyDescent="0.35">
      <c r="C108" s="374" t="s">
        <v>2192</v>
      </c>
      <c r="D108" s="374" t="s">
        <v>14</v>
      </c>
      <c r="E108" s="374" t="s">
        <v>2155</v>
      </c>
      <c r="F108" s="393"/>
      <c r="G108" s="393"/>
    </row>
    <row r="109" spans="3:7" x14ac:dyDescent="0.35">
      <c r="C109" s="374" t="s">
        <v>2248</v>
      </c>
      <c r="D109" s="374" t="s">
        <v>93</v>
      </c>
      <c r="E109" s="374" t="s">
        <v>2155</v>
      </c>
      <c r="F109" s="393"/>
      <c r="G109" s="393"/>
    </row>
    <row r="110" spans="3:7" x14ac:dyDescent="0.35">
      <c r="C110" s="374" t="s">
        <v>2249</v>
      </c>
      <c r="D110" s="374" t="s">
        <v>93</v>
      </c>
      <c r="E110" s="374" t="s">
        <v>2155</v>
      </c>
      <c r="F110" s="393"/>
      <c r="G110" s="393"/>
    </row>
    <row r="111" spans="3:7" x14ac:dyDescent="0.35">
      <c r="C111" s="374" t="s">
        <v>2250</v>
      </c>
      <c r="D111" s="374" t="s">
        <v>14</v>
      </c>
      <c r="E111" s="374" t="s">
        <v>2155</v>
      </c>
      <c r="F111" s="393"/>
      <c r="G111" s="393"/>
    </row>
    <row r="112" spans="3:7" x14ac:dyDescent="0.35">
      <c r="C112" s="374" t="s">
        <v>2251</v>
      </c>
      <c r="D112" s="374" t="s">
        <v>14</v>
      </c>
      <c r="E112" s="374" t="s">
        <v>2155</v>
      </c>
      <c r="F112" s="393"/>
      <c r="G112" s="393"/>
    </row>
    <row r="113" spans="2:7" x14ac:dyDescent="0.35">
      <c r="C113" s="374" t="s">
        <v>2252</v>
      </c>
      <c r="D113" s="374" t="s">
        <v>93</v>
      </c>
      <c r="E113" s="374" t="s">
        <v>2155</v>
      </c>
      <c r="F113" s="393"/>
      <c r="G113" s="393"/>
    </row>
    <row r="114" spans="2:7" x14ac:dyDescent="0.35">
      <c r="C114" s="374" t="s">
        <v>2250</v>
      </c>
      <c r="D114" s="374" t="s">
        <v>93</v>
      </c>
      <c r="E114" s="374" t="s">
        <v>2155</v>
      </c>
      <c r="F114" s="393"/>
      <c r="G114" s="393"/>
    </row>
    <row r="115" spans="2:7" x14ac:dyDescent="0.35">
      <c r="C115" s="374" t="s">
        <v>2251</v>
      </c>
      <c r="D115" s="374" t="s">
        <v>14</v>
      </c>
      <c r="E115" s="374" t="s">
        <v>2155</v>
      </c>
      <c r="F115" s="393"/>
      <c r="G115" s="393"/>
    </row>
    <row r="116" spans="2:7" x14ac:dyDescent="0.35">
      <c r="C116" s="374" t="s">
        <v>2253</v>
      </c>
      <c r="D116" s="374" t="s">
        <v>14</v>
      </c>
      <c r="E116" s="374" t="s">
        <v>2155</v>
      </c>
      <c r="F116" s="393"/>
      <c r="G116" s="393"/>
    </row>
    <row r="117" spans="2:7" x14ac:dyDescent="0.35">
      <c r="C117" s="374" t="s">
        <v>2250</v>
      </c>
      <c r="D117" s="374" t="s">
        <v>93</v>
      </c>
      <c r="E117" s="374" t="s">
        <v>2155</v>
      </c>
      <c r="F117" s="393"/>
      <c r="G117" s="393"/>
    </row>
    <row r="118" spans="2:7" x14ac:dyDescent="0.35">
      <c r="C118" s="374" t="s">
        <v>2251</v>
      </c>
      <c r="D118" s="374" t="s">
        <v>93</v>
      </c>
      <c r="E118" s="374" t="s">
        <v>2155</v>
      </c>
      <c r="F118" s="393"/>
      <c r="G118" s="393"/>
    </row>
    <row r="119" spans="2:7" x14ac:dyDescent="0.35">
      <c r="C119" s="374" t="s">
        <v>2254</v>
      </c>
      <c r="D119" s="374" t="s">
        <v>14</v>
      </c>
      <c r="E119" s="374" t="s">
        <v>2155</v>
      </c>
      <c r="F119" s="393"/>
      <c r="G119" s="393"/>
    </row>
    <row r="120" spans="2:7" x14ac:dyDescent="0.35">
      <c r="C120" s="374" t="s">
        <v>2255</v>
      </c>
      <c r="D120" s="374" t="s">
        <v>14</v>
      </c>
      <c r="E120" s="374" t="s">
        <v>2155</v>
      </c>
      <c r="F120" s="393"/>
      <c r="G120" s="393"/>
    </row>
    <row r="121" spans="2:7" x14ac:dyDescent="0.35">
      <c r="C121" s="374" t="s">
        <v>2256</v>
      </c>
      <c r="D121" s="374" t="s">
        <v>93</v>
      </c>
      <c r="E121" s="374" t="s">
        <v>2155</v>
      </c>
      <c r="F121" s="393"/>
      <c r="G121" s="393"/>
    </row>
    <row r="122" spans="2:7" x14ac:dyDescent="0.35">
      <c r="C122" s="374" t="s">
        <v>2257</v>
      </c>
      <c r="D122" s="374" t="s">
        <v>93</v>
      </c>
      <c r="E122" s="374" t="s">
        <v>2155</v>
      </c>
      <c r="F122" s="393"/>
      <c r="G122" s="393"/>
    </row>
    <row r="123" spans="2:7" x14ac:dyDescent="0.35">
      <c r="C123" s="374" t="s">
        <v>2246</v>
      </c>
      <c r="D123" s="374" t="s">
        <v>14</v>
      </c>
      <c r="E123" s="374" t="s">
        <v>2155</v>
      </c>
      <c r="F123" s="393"/>
      <c r="G123" s="393"/>
    </row>
    <row r="124" spans="2:7" x14ac:dyDescent="0.35">
      <c r="C124" s="374" t="s">
        <v>2258</v>
      </c>
      <c r="D124" s="374" t="s">
        <v>14</v>
      </c>
      <c r="E124" s="374" t="s">
        <v>2155</v>
      </c>
      <c r="F124" s="393"/>
      <c r="G124" s="393"/>
    </row>
    <row r="125" spans="2:7" x14ac:dyDescent="0.35">
      <c r="C125" s="374" t="s">
        <v>2246</v>
      </c>
      <c r="D125" s="374" t="s">
        <v>93</v>
      </c>
      <c r="E125" s="394" t="s">
        <v>2155</v>
      </c>
      <c r="F125" s="393"/>
      <c r="G125" s="393"/>
    </row>
    <row r="126" spans="2:7" ht="312" customHeight="1" x14ac:dyDescent="0.35">
      <c r="C126" s="399" t="s">
        <v>2259</v>
      </c>
      <c r="D126" s="400" t="s">
        <v>14</v>
      </c>
      <c r="E126" s="799" t="s">
        <v>2219</v>
      </c>
      <c r="F126" s="808"/>
      <c r="G126" s="809"/>
    </row>
    <row r="127" spans="2:7" x14ac:dyDescent="0.35">
      <c r="C127" s="366"/>
    </row>
    <row r="128" spans="2:7" x14ac:dyDescent="0.35">
      <c r="B128" s="368"/>
      <c r="C128" s="390" t="s">
        <v>2220</v>
      </c>
      <c r="D128" s="368"/>
      <c r="E128" s="368"/>
      <c r="F128" s="368"/>
      <c r="G128" s="368"/>
    </row>
    <row r="130" spans="2:7" ht="17.5" x14ac:dyDescent="0.35">
      <c r="B130" s="396" t="s">
        <v>2260</v>
      </c>
      <c r="C130" s="396" t="s">
        <v>2261</v>
      </c>
      <c r="D130" s="401"/>
      <c r="E130" s="401"/>
      <c r="F130" s="401"/>
      <c r="G130" s="401"/>
    </row>
    <row r="132" spans="2:7" ht="15.5" x14ac:dyDescent="0.35">
      <c r="C132" s="369" t="s">
        <v>2141</v>
      </c>
      <c r="D132" s="370">
        <f>[1]Introduction!$D$71</f>
        <v>2025</v>
      </c>
    </row>
    <row r="134" spans="2:7" ht="15.5" x14ac:dyDescent="0.35">
      <c r="C134" s="805" t="s">
        <v>2227</v>
      </c>
      <c r="D134" s="805" t="s">
        <v>353</v>
      </c>
      <c r="E134" s="805" t="s">
        <v>33</v>
      </c>
      <c r="F134" s="807" t="s">
        <v>37</v>
      </c>
      <c r="G134" s="807"/>
    </row>
    <row r="135" spans="2:7" ht="15.5" x14ac:dyDescent="0.35">
      <c r="C135" s="806"/>
      <c r="D135" s="806"/>
      <c r="E135" s="806"/>
      <c r="F135" s="402" t="s">
        <v>2228</v>
      </c>
      <c r="G135" s="402" t="s">
        <v>2229</v>
      </c>
    </row>
    <row r="136" spans="2:7" ht="78" x14ac:dyDescent="0.35">
      <c r="C136" s="403" t="s">
        <v>2262</v>
      </c>
      <c r="D136" s="374" t="s">
        <v>93</v>
      </c>
      <c r="E136" s="374" t="s">
        <v>2149</v>
      </c>
      <c r="F136" s="404"/>
      <c r="G136" s="404"/>
    </row>
    <row r="137" spans="2:7" x14ac:dyDescent="0.35">
      <c r="C137" s="398" t="s">
        <v>2263</v>
      </c>
      <c r="D137" s="374" t="s">
        <v>93</v>
      </c>
      <c r="E137" s="374" t="s">
        <v>2149</v>
      </c>
      <c r="F137" s="393"/>
      <c r="G137" s="393"/>
    </row>
    <row r="138" spans="2:7" x14ac:dyDescent="0.35">
      <c r="C138" s="398" t="s">
        <v>2264</v>
      </c>
      <c r="D138" s="374" t="s">
        <v>93</v>
      </c>
      <c r="E138" s="374" t="s">
        <v>2149</v>
      </c>
      <c r="F138" s="393"/>
      <c r="G138" s="393"/>
    </row>
    <row r="139" spans="2:7" x14ac:dyDescent="0.35">
      <c r="C139" s="398" t="s">
        <v>2265</v>
      </c>
      <c r="D139" s="374" t="s">
        <v>93</v>
      </c>
      <c r="E139" s="374" t="s">
        <v>2149</v>
      </c>
      <c r="F139" s="393"/>
      <c r="G139" s="393"/>
    </row>
    <row r="140" spans="2:7" x14ac:dyDescent="0.35">
      <c r="C140" s="374" t="s">
        <v>2246</v>
      </c>
      <c r="D140" s="374" t="s">
        <v>93</v>
      </c>
      <c r="E140" s="374" t="s">
        <v>2149</v>
      </c>
      <c r="F140" s="393"/>
      <c r="G140" s="393"/>
    </row>
    <row r="141" spans="2:7" ht="26.5" x14ac:dyDescent="0.35">
      <c r="C141" s="398" t="s">
        <v>2266</v>
      </c>
      <c r="D141" s="374" t="s">
        <v>93</v>
      </c>
      <c r="E141" s="374" t="s">
        <v>2149</v>
      </c>
      <c r="F141" s="393"/>
      <c r="G141" s="393"/>
    </row>
    <row r="142" spans="2:7" ht="26.5" x14ac:dyDescent="0.35">
      <c r="C142" s="398" t="s">
        <v>2267</v>
      </c>
      <c r="D142" s="374" t="s">
        <v>93</v>
      </c>
      <c r="E142" s="374" t="s">
        <v>2149</v>
      </c>
      <c r="F142" s="393"/>
      <c r="G142" s="393"/>
    </row>
    <row r="143" spans="2:7" x14ac:dyDescent="0.35">
      <c r="C143" s="398" t="s">
        <v>2254</v>
      </c>
      <c r="D143" s="374" t="s">
        <v>93</v>
      </c>
      <c r="E143" s="374" t="s">
        <v>2149</v>
      </c>
      <c r="F143" s="393"/>
      <c r="G143" s="393"/>
    </row>
    <row r="144" spans="2:7" x14ac:dyDescent="0.35">
      <c r="C144" s="398" t="s">
        <v>2268</v>
      </c>
      <c r="D144" s="374" t="s">
        <v>93</v>
      </c>
      <c r="E144" s="374" t="s">
        <v>2149</v>
      </c>
      <c r="F144" s="393"/>
      <c r="G144" s="393"/>
    </row>
    <row r="145" spans="3:7" x14ac:dyDescent="0.35">
      <c r="C145" s="398" t="s">
        <v>2269</v>
      </c>
      <c r="D145" s="374" t="s">
        <v>93</v>
      </c>
      <c r="E145" s="374" t="s">
        <v>2149</v>
      </c>
      <c r="F145" s="393"/>
      <c r="G145" s="393"/>
    </row>
    <row r="146" spans="3:7" x14ac:dyDescent="0.35">
      <c r="C146" s="374" t="s">
        <v>2246</v>
      </c>
      <c r="D146" s="374" t="s">
        <v>93</v>
      </c>
      <c r="E146" s="374" t="s">
        <v>2149</v>
      </c>
      <c r="F146" s="393"/>
      <c r="G146" s="393"/>
    </row>
    <row r="147" spans="3:7" ht="26.5" x14ac:dyDescent="0.35">
      <c r="C147" s="398" t="s">
        <v>2270</v>
      </c>
      <c r="D147" s="374" t="s">
        <v>93</v>
      </c>
      <c r="E147" s="374" t="s">
        <v>2149</v>
      </c>
      <c r="F147" s="393"/>
      <c r="G147" s="393"/>
    </row>
    <row r="148" spans="3:7" x14ac:dyDescent="0.35">
      <c r="C148" s="398" t="s">
        <v>2271</v>
      </c>
      <c r="D148" s="374" t="s">
        <v>93</v>
      </c>
      <c r="E148" s="374" t="s">
        <v>2149</v>
      </c>
      <c r="F148" s="393"/>
      <c r="G148" s="393"/>
    </row>
    <row r="149" spans="3:7" ht="26.5" x14ac:dyDescent="0.35">
      <c r="C149" s="398" t="s">
        <v>2238</v>
      </c>
      <c r="D149" s="374" t="s">
        <v>93</v>
      </c>
      <c r="E149" s="374" t="s">
        <v>2149</v>
      </c>
      <c r="F149" s="393"/>
      <c r="G149" s="393"/>
    </row>
    <row r="150" spans="3:7" x14ac:dyDescent="0.35">
      <c r="C150" s="398" t="s">
        <v>2239</v>
      </c>
      <c r="D150" s="374" t="s">
        <v>93</v>
      </c>
      <c r="E150" s="374" t="s">
        <v>2149</v>
      </c>
      <c r="F150" s="393"/>
      <c r="G150" s="393"/>
    </row>
    <row r="151" spans="3:7" x14ac:dyDescent="0.35">
      <c r="C151" s="398" t="s">
        <v>2240</v>
      </c>
      <c r="D151" s="374" t="s">
        <v>93</v>
      </c>
      <c r="E151" s="374" t="s">
        <v>2149</v>
      </c>
      <c r="F151" s="393"/>
      <c r="G151" s="393"/>
    </row>
    <row r="152" spans="3:7" x14ac:dyDescent="0.35">
      <c r="C152" s="405" t="s">
        <v>2272</v>
      </c>
      <c r="D152" s="374" t="s">
        <v>93</v>
      </c>
      <c r="E152" s="374" t="s">
        <v>2149</v>
      </c>
      <c r="F152" s="404"/>
      <c r="G152" s="404"/>
    </row>
    <row r="153" spans="3:7" ht="26.5" x14ac:dyDescent="0.35">
      <c r="C153" s="398" t="s">
        <v>2273</v>
      </c>
      <c r="D153" s="374" t="s">
        <v>93</v>
      </c>
      <c r="E153" s="374" t="s">
        <v>2149</v>
      </c>
      <c r="F153" s="393"/>
      <c r="G153" s="393"/>
    </row>
    <row r="154" spans="3:7" x14ac:dyDescent="0.35">
      <c r="C154" s="398" t="s">
        <v>2254</v>
      </c>
      <c r="D154" s="374" t="s">
        <v>93</v>
      </c>
      <c r="E154" s="374" t="s">
        <v>2149</v>
      </c>
      <c r="F154" s="393"/>
      <c r="G154" s="393"/>
    </row>
    <row r="155" spans="3:7" x14ac:dyDescent="0.35">
      <c r="C155" s="398" t="s">
        <v>2274</v>
      </c>
      <c r="D155" s="374" t="s">
        <v>93</v>
      </c>
      <c r="E155" s="374" t="s">
        <v>2149</v>
      </c>
      <c r="F155" s="393"/>
      <c r="G155" s="393"/>
    </row>
    <row r="156" spans="3:7" x14ac:dyDescent="0.35">
      <c r="C156" s="398" t="s">
        <v>2257</v>
      </c>
      <c r="D156" s="374" t="s">
        <v>93</v>
      </c>
      <c r="E156" s="374" t="s">
        <v>2149</v>
      </c>
      <c r="F156" s="393"/>
      <c r="G156" s="393"/>
    </row>
    <row r="157" spans="3:7" x14ac:dyDescent="0.35">
      <c r="C157" s="374" t="s">
        <v>2246</v>
      </c>
      <c r="D157" s="374" t="s">
        <v>93</v>
      </c>
      <c r="E157" s="374" t="s">
        <v>2149</v>
      </c>
      <c r="F157" s="393"/>
      <c r="G157" s="393"/>
    </row>
    <row r="158" spans="3:7" x14ac:dyDescent="0.35">
      <c r="C158" s="398" t="s">
        <v>2258</v>
      </c>
      <c r="D158" s="374" t="s">
        <v>93</v>
      </c>
      <c r="E158" s="374" t="s">
        <v>2149</v>
      </c>
      <c r="F158" s="393"/>
      <c r="G158" s="393"/>
    </row>
    <row r="159" spans="3:7" x14ac:dyDescent="0.35">
      <c r="C159" s="374" t="s">
        <v>2246</v>
      </c>
      <c r="D159" s="374" t="s">
        <v>93</v>
      </c>
      <c r="E159" s="374" t="s">
        <v>2149</v>
      </c>
      <c r="F159" s="393"/>
      <c r="G159" s="393"/>
    </row>
    <row r="160" spans="3:7" x14ac:dyDescent="0.35">
      <c r="C160" s="398" t="s">
        <v>2245</v>
      </c>
      <c r="D160" s="374" t="s">
        <v>93</v>
      </c>
      <c r="E160" s="374" t="s">
        <v>2149</v>
      </c>
      <c r="F160" s="393"/>
      <c r="G160" s="393"/>
    </row>
    <row r="161" spans="3:7" x14ac:dyDescent="0.35">
      <c r="C161" s="374" t="s">
        <v>2246</v>
      </c>
      <c r="D161" s="374" t="s">
        <v>93</v>
      </c>
      <c r="E161" s="374" t="s">
        <v>2149</v>
      </c>
      <c r="F161" s="393"/>
      <c r="G161" s="393"/>
    </row>
    <row r="162" spans="3:7" ht="26.5" x14ac:dyDescent="0.35">
      <c r="C162" s="398" t="s">
        <v>2275</v>
      </c>
      <c r="D162" s="374" t="s">
        <v>93</v>
      </c>
      <c r="E162" s="374" t="s">
        <v>2149</v>
      </c>
      <c r="F162" s="393"/>
      <c r="G162" s="393"/>
    </row>
    <row r="163" spans="3:7" ht="26.5" x14ac:dyDescent="0.35">
      <c r="C163" s="398" t="s">
        <v>2276</v>
      </c>
      <c r="D163" s="374" t="s">
        <v>93</v>
      </c>
      <c r="E163" s="374" t="s">
        <v>2149</v>
      </c>
      <c r="F163" s="393"/>
      <c r="G163" s="393"/>
    </row>
    <row r="164" spans="3:7" ht="26.5" x14ac:dyDescent="0.35">
      <c r="C164" s="398" t="s">
        <v>2277</v>
      </c>
      <c r="D164" s="374" t="s">
        <v>93</v>
      </c>
      <c r="E164" s="374" t="s">
        <v>2149</v>
      </c>
      <c r="F164" s="393"/>
      <c r="G164" s="393"/>
    </row>
    <row r="165" spans="3:7" ht="26.5" x14ac:dyDescent="0.35">
      <c r="C165" s="398" t="s">
        <v>2278</v>
      </c>
      <c r="D165" s="374" t="s">
        <v>93</v>
      </c>
      <c r="E165" s="374" t="s">
        <v>2149</v>
      </c>
      <c r="F165" s="393"/>
      <c r="G165" s="393"/>
    </row>
    <row r="166" spans="3:7" x14ac:dyDescent="0.35">
      <c r="C166" s="398" t="s">
        <v>2239</v>
      </c>
      <c r="D166" s="374" t="s">
        <v>93</v>
      </c>
      <c r="E166" s="374" t="s">
        <v>2149</v>
      </c>
      <c r="F166" s="393"/>
      <c r="G166" s="393"/>
    </row>
    <row r="167" spans="3:7" x14ac:dyDescent="0.35">
      <c r="C167" s="398" t="s">
        <v>2240</v>
      </c>
      <c r="D167" s="374" t="s">
        <v>93</v>
      </c>
      <c r="E167" s="374" t="s">
        <v>2149</v>
      </c>
      <c r="F167" s="393"/>
      <c r="G167" s="393"/>
    </row>
    <row r="168" spans="3:7" ht="26.5" x14ac:dyDescent="0.35">
      <c r="C168" s="398" t="s">
        <v>2279</v>
      </c>
      <c r="D168" s="374" t="s">
        <v>93</v>
      </c>
      <c r="E168" s="374" t="s">
        <v>2149</v>
      </c>
      <c r="F168" s="393"/>
      <c r="G168" s="393"/>
    </row>
    <row r="169" spans="3:7" x14ac:dyDescent="0.35">
      <c r="C169" s="398" t="s">
        <v>2280</v>
      </c>
      <c r="D169" s="374" t="s">
        <v>93</v>
      </c>
      <c r="E169" s="374" t="s">
        <v>2149</v>
      </c>
      <c r="F169" s="393"/>
      <c r="G169" s="393"/>
    </row>
    <row r="170" spans="3:7" x14ac:dyDescent="0.35">
      <c r="C170" s="398" t="s">
        <v>2243</v>
      </c>
      <c r="D170" s="374" t="s">
        <v>93</v>
      </c>
      <c r="E170" s="374" t="s">
        <v>2149</v>
      </c>
      <c r="F170" s="393"/>
      <c r="G170" s="393"/>
    </row>
    <row r="171" spans="3:7" x14ac:dyDescent="0.35">
      <c r="C171" s="398" t="s">
        <v>2244</v>
      </c>
      <c r="D171" s="374" t="s">
        <v>93</v>
      </c>
      <c r="E171" s="374" t="s">
        <v>2149</v>
      </c>
      <c r="F171" s="393"/>
      <c r="G171" s="393"/>
    </row>
    <row r="172" spans="3:7" x14ac:dyDescent="0.35">
      <c r="C172" s="374" t="s">
        <v>2281</v>
      </c>
      <c r="D172" s="374" t="s">
        <v>93</v>
      </c>
      <c r="E172" s="374" t="s">
        <v>2149</v>
      </c>
      <c r="F172" s="393"/>
      <c r="G172" s="393"/>
    </row>
    <row r="173" spans="3:7" x14ac:dyDescent="0.35">
      <c r="C173" s="374" t="s">
        <v>2282</v>
      </c>
      <c r="D173" s="374" t="s">
        <v>93</v>
      </c>
      <c r="E173" s="374" t="s">
        <v>2149</v>
      </c>
      <c r="F173" s="393"/>
      <c r="G173" s="393"/>
    </row>
    <row r="174" spans="3:7" ht="39.5" x14ac:dyDescent="0.35">
      <c r="C174" s="405" t="s">
        <v>2283</v>
      </c>
      <c r="D174" s="374" t="s">
        <v>93</v>
      </c>
      <c r="E174" s="374" t="s">
        <v>2149</v>
      </c>
      <c r="F174" s="393"/>
      <c r="G174" s="393"/>
    </row>
    <row r="175" spans="3:7" x14ac:dyDescent="0.35">
      <c r="C175" s="374" t="s">
        <v>2284</v>
      </c>
      <c r="D175" s="374" t="s">
        <v>93</v>
      </c>
      <c r="E175" s="374" t="s">
        <v>2149</v>
      </c>
      <c r="F175" s="393"/>
      <c r="G175" s="393"/>
    </row>
    <row r="176" spans="3:7" x14ac:dyDescent="0.35">
      <c r="C176" s="374" t="s">
        <v>2285</v>
      </c>
      <c r="D176" s="374" t="s">
        <v>93</v>
      </c>
      <c r="E176" s="374" t="s">
        <v>2149</v>
      </c>
      <c r="F176" s="393"/>
      <c r="G176" s="393"/>
    </row>
    <row r="177" spans="3:7" x14ac:dyDescent="0.35">
      <c r="C177" s="374" t="s">
        <v>2286</v>
      </c>
      <c r="D177" s="374" t="s">
        <v>93</v>
      </c>
      <c r="E177" s="374" t="s">
        <v>2149</v>
      </c>
      <c r="F177" s="393"/>
      <c r="G177" s="393"/>
    </row>
    <row r="178" spans="3:7" x14ac:dyDescent="0.35">
      <c r="C178" s="374" t="s">
        <v>2287</v>
      </c>
      <c r="D178" s="374" t="s">
        <v>93</v>
      </c>
      <c r="E178" s="374" t="s">
        <v>2149</v>
      </c>
      <c r="F178" s="393"/>
      <c r="G178" s="393"/>
    </row>
    <row r="179" spans="3:7" x14ac:dyDescent="0.35">
      <c r="C179" s="374" t="s">
        <v>2288</v>
      </c>
      <c r="D179" s="374" t="s">
        <v>93</v>
      </c>
      <c r="E179" s="374" t="s">
        <v>2149</v>
      </c>
      <c r="F179" s="393"/>
      <c r="G179" s="393"/>
    </row>
    <row r="180" spans="3:7" x14ac:dyDescent="0.35">
      <c r="C180" s="374" t="s">
        <v>2289</v>
      </c>
      <c r="D180" s="374" t="s">
        <v>93</v>
      </c>
      <c r="E180" s="374" t="s">
        <v>2149</v>
      </c>
      <c r="F180" s="393"/>
      <c r="G180" s="393"/>
    </row>
    <row r="181" spans="3:7" x14ac:dyDescent="0.35">
      <c r="C181" s="374" t="s">
        <v>2290</v>
      </c>
      <c r="D181" s="374" t="s">
        <v>93</v>
      </c>
      <c r="E181" s="374" t="s">
        <v>2149</v>
      </c>
      <c r="F181" s="393"/>
      <c r="G181" s="393"/>
    </row>
    <row r="182" spans="3:7" x14ac:dyDescent="0.35">
      <c r="C182" s="374" t="s">
        <v>2291</v>
      </c>
      <c r="D182" s="374" t="s">
        <v>93</v>
      </c>
      <c r="E182" s="374" t="s">
        <v>2149</v>
      </c>
      <c r="F182" s="393"/>
      <c r="G182" s="393"/>
    </row>
    <row r="183" spans="3:7" x14ac:dyDescent="0.35">
      <c r="C183" s="374" t="s">
        <v>2292</v>
      </c>
      <c r="D183" s="374" t="s">
        <v>93</v>
      </c>
      <c r="E183" s="374" t="s">
        <v>2149</v>
      </c>
      <c r="F183" s="393"/>
      <c r="G183" s="393"/>
    </row>
    <row r="184" spans="3:7" x14ac:dyDescent="0.35">
      <c r="C184" s="374" t="s">
        <v>2293</v>
      </c>
      <c r="D184" s="374" t="s">
        <v>93</v>
      </c>
      <c r="E184" s="374" t="s">
        <v>2149</v>
      </c>
      <c r="F184" s="393"/>
      <c r="G184" s="393"/>
    </row>
    <row r="185" spans="3:7" x14ac:dyDescent="0.35">
      <c r="C185" s="374" t="s">
        <v>2294</v>
      </c>
      <c r="D185" s="374" t="s">
        <v>93</v>
      </c>
      <c r="E185" s="374" t="s">
        <v>2149</v>
      </c>
      <c r="F185" s="393"/>
      <c r="G185" s="393"/>
    </row>
    <row r="186" spans="3:7" x14ac:dyDescent="0.35">
      <c r="C186" s="405" t="s">
        <v>2295</v>
      </c>
      <c r="D186" s="374" t="s">
        <v>93</v>
      </c>
      <c r="E186" s="374" t="s">
        <v>2149</v>
      </c>
      <c r="F186" s="393"/>
      <c r="G186" s="393"/>
    </row>
    <row r="187" spans="3:7" ht="26.5" x14ac:dyDescent="0.35">
      <c r="C187" s="374" t="s">
        <v>2296</v>
      </c>
      <c r="D187" s="374" t="s">
        <v>93</v>
      </c>
      <c r="E187" s="374" t="s">
        <v>2149</v>
      </c>
      <c r="F187" s="393"/>
      <c r="G187" s="393"/>
    </row>
    <row r="188" spans="3:7" ht="26.5" x14ac:dyDescent="0.35">
      <c r="C188" s="374" t="s">
        <v>2297</v>
      </c>
      <c r="D188" s="374" t="s">
        <v>93</v>
      </c>
      <c r="E188" s="374" t="s">
        <v>2149</v>
      </c>
      <c r="F188" s="393"/>
      <c r="G188" s="393"/>
    </row>
    <row r="189" spans="3:7" ht="26.5" x14ac:dyDescent="0.35">
      <c r="C189" s="374" t="s">
        <v>2298</v>
      </c>
      <c r="D189" s="374" t="s">
        <v>93</v>
      </c>
      <c r="E189" s="374" t="s">
        <v>2149</v>
      </c>
      <c r="F189" s="393"/>
      <c r="G189" s="393"/>
    </row>
    <row r="190" spans="3:7" x14ac:dyDescent="0.35">
      <c r="C190" s="374" t="s">
        <v>2299</v>
      </c>
      <c r="D190" s="374" t="s">
        <v>93</v>
      </c>
      <c r="E190" s="374" t="s">
        <v>2149</v>
      </c>
      <c r="F190" s="393"/>
      <c r="G190" s="393"/>
    </row>
    <row r="191" spans="3:7" ht="39.5" x14ac:dyDescent="0.35">
      <c r="C191" s="374" t="s">
        <v>2300</v>
      </c>
      <c r="D191" s="374" t="s">
        <v>93</v>
      </c>
      <c r="E191" s="374" t="s">
        <v>2149</v>
      </c>
      <c r="F191" s="393"/>
      <c r="G191" s="393"/>
    </row>
    <row r="192" spans="3:7" x14ac:dyDescent="0.35">
      <c r="C192" s="374" t="s">
        <v>2301</v>
      </c>
      <c r="D192" s="374" t="s">
        <v>93</v>
      </c>
      <c r="E192" s="374" t="s">
        <v>2149</v>
      </c>
      <c r="F192" s="393"/>
      <c r="G192" s="393"/>
    </row>
    <row r="193" spans="2:11" ht="39.5" x14ac:dyDescent="0.35">
      <c r="C193" s="374" t="s">
        <v>2300</v>
      </c>
      <c r="D193" s="374" t="s">
        <v>93</v>
      </c>
      <c r="E193" s="374" t="s">
        <v>2149</v>
      </c>
      <c r="F193" s="393"/>
      <c r="G193" s="393"/>
    </row>
    <row r="194" spans="2:11" x14ac:dyDescent="0.35">
      <c r="C194" s="374" t="s">
        <v>2302</v>
      </c>
      <c r="D194" s="374" t="s">
        <v>93</v>
      </c>
      <c r="E194" s="374" t="s">
        <v>2149</v>
      </c>
      <c r="F194" s="393"/>
      <c r="G194" s="393"/>
    </row>
    <row r="195" spans="2:11" ht="39.5" x14ac:dyDescent="0.35">
      <c r="C195" s="374" t="s">
        <v>2300</v>
      </c>
      <c r="D195" s="374" t="s">
        <v>93</v>
      </c>
      <c r="E195" s="374" t="s">
        <v>2149</v>
      </c>
      <c r="F195" s="393"/>
      <c r="G195" s="393"/>
    </row>
    <row r="196" spans="2:11" x14ac:dyDescent="0.35">
      <c r="C196" s="374" t="s">
        <v>2303</v>
      </c>
      <c r="D196" s="374" t="s">
        <v>93</v>
      </c>
      <c r="E196" s="374" t="s">
        <v>2149</v>
      </c>
      <c r="F196" s="393"/>
      <c r="G196" s="393"/>
    </row>
    <row r="197" spans="2:11" ht="39.5" x14ac:dyDescent="0.35">
      <c r="C197" s="374" t="s">
        <v>2300</v>
      </c>
      <c r="D197" s="374" t="s">
        <v>93</v>
      </c>
      <c r="E197" s="374" t="s">
        <v>2149</v>
      </c>
      <c r="F197" s="393"/>
      <c r="G197" s="393"/>
    </row>
    <row r="198" spans="2:11" x14ac:dyDescent="0.35">
      <c r="C198" s="374" t="s">
        <v>2304</v>
      </c>
      <c r="D198" s="374" t="s">
        <v>93</v>
      </c>
      <c r="E198" s="374" t="s">
        <v>2149</v>
      </c>
      <c r="F198" s="393"/>
      <c r="G198" s="393"/>
    </row>
    <row r="199" spans="2:11" ht="39.5" x14ac:dyDescent="0.35">
      <c r="C199" s="374" t="s">
        <v>2300</v>
      </c>
      <c r="D199" s="374" t="s">
        <v>93</v>
      </c>
      <c r="E199" s="374" t="s">
        <v>2149</v>
      </c>
      <c r="F199" s="393"/>
      <c r="G199" s="393"/>
    </row>
    <row r="200" spans="2:11" ht="76.5" customHeight="1" x14ac:dyDescent="0.35">
      <c r="C200" s="399" t="s">
        <v>2305</v>
      </c>
      <c r="D200" s="406" t="s">
        <v>93</v>
      </c>
      <c r="E200" s="813" t="s">
        <v>3112</v>
      </c>
      <c r="F200" s="814"/>
      <c r="G200" s="815"/>
    </row>
    <row r="202" spans="2:11" x14ac:dyDescent="0.35">
      <c r="B202" s="368"/>
      <c r="C202" s="390" t="s">
        <v>2220</v>
      </c>
      <c r="D202" s="368"/>
      <c r="E202" s="368"/>
      <c r="F202" s="368"/>
      <c r="G202" s="368"/>
    </row>
    <row r="204" spans="2:11" ht="15.5" x14ac:dyDescent="0.35">
      <c r="B204" s="407" t="s">
        <v>2306</v>
      </c>
      <c r="C204" s="407" t="s">
        <v>2307</v>
      </c>
      <c r="D204" s="407"/>
      <c r="E204" s="408"/>
      <c r="F204" s="408"/>
      <c r="G204" s="408"/>
      <c r="H204" s="408"/>
      <c r="I204" s="408"/>
      <c r="J204" s="408"/>
      <c r="K204" s="408"/>
    </row>
    <row r="205" spans="2:11" x14ac:dyDescent="0.35">
      <c r="B205" s="409"/>
      <c r="C205" s="409"/>
      <c r="D205" s="409"/>
      <c r="E205" s="409"/>
      <c r="F205" s="409"/>
      <c r="G205" s="409"/>
      <c r="H205" s="409"/>
      <c r="I205" s="409"/>
      <c r="J205" s="409"/>
      <c r="K205" s="409"/>
    </row>
    <row r="206" spans="2:11" ht="15.5" x14ac:dyDescent="0.35">
      <c r="B206" s="368"/>
      <c r="C206" s="369" t="s">
        <v>2141</v>
      </c>
      <c r="D206" s="369"/>
      <c r="E206" s="370">
        <f>[1]Introduction!$D$71</f>
        <v>2025</v>
      </c>
      <c r="F206" s="368"/>
      <c r="G206" s="368"/>
      <c r="H206" s="368"/>
      <c r="I206" s="368"/>
      <c r="J206" s="368"/>
      <c r="K206" s="368"/>
    </row>
    <row r="207" spans="2:11" x14ac:dyDescent="0.35">
      <c r="B207" s="409"/>
      <c r="C207" s="409"/>
      <c r="D207" s="409"/>
      <c r="E207" s="409"/>
      <c r="F207" s="409"/>
      <c r="G207" s="409"/>
      <c r="H207" s="409"/>
      <c r="I207" s="409"/>
      <c r="J207" s="409"/>
      <c r="K207" s="409"/>
    </row>
    <row r="208" spans="2:11" ht="15.5" x14ac:dyDescent="0.35">
      <c r="B208" s="409"/>
      <c r="C208" s="805" t="s">
        <v>2227</v>
      </c>
      <c r="D208" s="816" t="s">
        <v>2308</v>
      </c>
      <c r="E208" s="805" t="s">
        <v>353</v>
      </c>
      <c r="F208" s="805" t="s">
        <v>2309</v>
      </c>
      <c r="G208" s="805"/>
      <c r="H208" s="805"/>
      <c r="I208" s="818" t="s">
        <v>2310</v>
      </c>
      <c r="J208" s="802"/>
      <c r="K208" s="802"/>
    </row>
    <row r="209" spans="2:11" ht="17.5" x14ac:dyDescent="0.35">
      <c r="B209" s="409"/>
      <c r="C209" s="806"/>
      <c r="D209" s="817"/>
      <c r="E209" s="806"/>
      <c r="F209" s="410" t="s">
        <v>33</v>
      </c>
      <c r="G209" s="410" t="s">
        <v>2228</v>
      </c>
      <c r="H209" s="410" t="s">
        <v>2229</v>
      </c>
      <c r="I209" s="410" t="s">
        <v>2311</v>
      </c>
      <c r="J209" s="410" t="s">
        <v>38</v>
      </c>
      <c r="K209" s="410" t="s">
        <v>112</v>
      </c>
    </row>
    <row r="210" spans="2:11" x14ac:dyDescent="0.35">
      <c r="B210" s="409"/>
      <c r="C210" s="411" t="s">
        <v>2312</v>
      </c>
      <c r="D210" s="411"/>
      <c r="E210" s="412" t="s">
        <v>2313</v>
      </c>
      <c r="F210" s="412" t="s">
        <v>2313</v>
      </c>
      <c r="G210" s="412" t="s">
        <v>2313</v>
      </c>
      <c r="H210" s="412" t="s">
        <v>2313</v>
      </c>
      <c r="I210" s="412"/>
      <c r="J210" s="412"/>
      <c r="K210" s="412"/>
    </row>
    <row r="211" spans="2:11" ht="26" x14ac:dyDescent="0.35">
      <c r="B211" s="409"/>
      <c r="C211" s="413" t="s">
        <v>2314</v>
      </c>
      <c r="D211" s="414" t="s">
        <v>2315</v>
      </c>
      <c r="E211" s="413" t="s">
        <v>93</v>
      </c>
      <c r="F211" s="413" t="s">
        <v>2149</v>
      </c>
      <c r="G211" s="415"/>
      <c r="H211" s="415"/>
      <c r="I211" s="416"/>
      <c r="J211" s="416"/>
      <c r="K211" s="416"/>
    </row>
    <row r="212" spans="2:11" ht="26" x14ac:dyDescent="0.35">
      <c r="B212" s="409"/>
      <c r="C212" s="413" t="s">
        <v>2316</v>
      </c>
      <c r="D212" s="414" t="s">
        <v>2317</v>
      </c>
      <c r="E212" s="413" t="s">
        <v>93</v>
      </c>
      <c r="F212" s="413" t="s">
        <v>2149</v>
      </c>
      <c r="G212" s="415"/>
      <c r="H212" s="415"/>
      <c r="I212" s="416"/>
      <c r="J212" s="416"/>
      <c r="K212" s="416"/>
    </row>
    <row r="213" spans="2:11" ht="26" x14ac:dyDescent="0.35">
      <c r="B213" s="409"/>
      <c r="C213" s="413" t="s">
        <v>2318</v>
      </c>
      <c r="D213" s="414" t="s">
        <v>2319</v>
      </c>
      <c r="E213" s="413" t="s">
        <v>93</v>
      </c>
      <c r="F213" s="413" t="s">
        <v>2149</v>
      </c>
      <c r="G213" s="415"/>
      <c r="H213" s="415"/>
      <c r="I213" s="416"/>
      <c r="J213" s="416"/>
      <c r="K213" s="416"/>
    </row>
    <row r="214" spans="2:11" ht="26" x14ac:dyDescent="0.35">
      <c r="B214" s="409"/>
      <c r="C214" s="413" t="s">
        <v>2320</v>
      </c>
      <c r="D214" s="414" t="s">
        <v>2321</v>
      </c>
      <c r="E214" s="413" t="s">
        <v>93</v>
      </c>
      <c r="F214" s="413" t="s">
        <v>2149</v>
      </c>
      <c r="G214" s="415"/>
      <c r="H214" s="415"/>
      <c r="I214" s="416"/>
      <c r="J214" s="416"/>
      <c r="K214" s="416"/>
    </row>
    <row r="215" spans="2:11" ht="26" x14ac:dyDescent="0.35">
      <c r="B215" s="409"/>
      <c r="C215" s="413" t="s">
        <v>2322</v>
      </c>
      <c r="D215" s="414" t="s">
        <v>2323</v>
      </c>
      <c r="E215" s="413" t="s">
        <v>93</v>
      </c>
      <c r="F215" s="413" t="s">
        <v>2149</v>
      </c>
      <c r="G215" s="415"/>
      <c r="H215" s="415"/>
      <c r="I215" s="416"/>
      <c r="J215" s="416"/>
      <c r="K215" s="416"/>
    </row>
    <row r="216" spans="2:11" ht="26" x14ac:dyDescent="0.35">
      <c r="B216" s="409"/>
      <c r="C216" s="413" t="s">
        <v>2324</v>
      </c>
      <c r="D216" s="414" t="s">
        <v>2325</v>
      </c>
      <c r="E216" s="413" t="s">
        <v>93</v>
      </c>
      <c r="F216" s="413" t="s">
        <v>2149</v>
      </c>
      <c r="G216" s="415"/>
      <c r="H216" s="415"/>
      <c r="I216" s="416"/>
      <c r="J216" s="416"/>
      <c r="K216" s="416"/>
    </row>
    <row r="217" spans="2:11" ht="26" x14ac:dyDescent="0.35">
      <c r="B217" s="409"/>
      <c r="C217" s="411" t="s">
        <v>2326</v>
      </c>
      <c r="D217" s="411"/>
      <c r="E217" s="412" t="s">
        <v>2313</v>
      </c>
      <c r="F217" s="412" t="s">
        <v>2313</v>
      </c>
      <c r="G217" s="412"/>
      <c r="H217" s="412"/>
      <c r="I217" s="412"/>
      <c r="J217" s="412"/>
      <c r="K217" s="412"/>
    </row>
    <row r="218" spans="2:11" ht="26" x14ac:dyDescent="0.35">
      <c r="B218" s="409"/>
      <c r="C218" s="413" t="s">
        <v>2327</v>
      </c>
      <c r="D218" s="414" t="s">
        <v>2328</v>
      </c>
      <c r="E218" s="413" t="s">
        <v>93</v>
      </c>
      <c r="F218" s="413" t="s">
        <v>2149</v>
      </c>
      <c r="G218" s="415"/>
      <c r="H218" s="415"/>
      <c r="I218" s="416"/>
      <c r="J218" s="416"/>
      <c r="K218" s="416"/>
    </row>
    <row r="219" spans="2:11" ht="39" x14ac:dyDescent="0.35">
      <c r="B219" s="409"/>
      <c r="C219" s="413" t="s">
        <v>2329</v>
      </c>
      <c r="D219" s="414" t="s">
        <v>2330</v>
      </c>
      <c r="E219" s="413" t="s">
        <v>93</v>
      </c>
      <c r="F219" s="413" t="s">
        <v>2149</v>
      </c>
      <c r="G219" s="415"/>
      <c r="H219" s="415"/>
      <c r="I219" s="416"/>
      <c r="J219" s="416"/>
      <c r="K219" s="416"/>
    </row>
    <row r="220" spans="2:11" ht="39" x14ac:dyDescent="0.35">
      <c r="B220" s="409"/>
      <c r="C220" s="413" t="s">
        <v>2331</v>
      </c>
      <c r="D220" s="414" t="s">
        <v>2332</v>
      </c>
      <c r="E220" s="413" t="s">
        <v>93</v>
      </c>
      <c r="F220" s="413" t="s">
        <v>2149</v>
      </c>
      <c r="G220" s="415"/>
      <c r="H220" s="415"/>
      <c r="I220" s="416"/>
      <c r="J220" s="416"/>
      <c r="K220" s="416"/>
    </row>
    <row r="221" spans="2:11" ht="39" x14ac:dyDescent="0.35">
      <c r="B221" s="409"/>
      <c r="C221" s="413" t="s">
        <v>2333</v>
      </c>
      <c r="D221" s="414" t="s">
        <v>2334</v>
      </c>
      <c r="E221" s="413" t="s">
        <v>93</v>
      </c>
      <c r="F221" s="413" t="s">
        <v>2149</v>
      </c>
      <c r="G221" s="415"/>
      <c r="H221" s="415"/>
      <c r="I221" s="416"/>
      <c r="J221" s="416"/>
      <c r="K221" s="416"/>
    </row>
    <row r="222" spans="2:11" ht="39" x14ac:dyDescent="0.35">
      <c r="B222" s="409"/>
      <c r="C222" s="413" t="s">
        <v>2329</v>
      </c>
      <c r="D222" s="414" t="s">
        <v>2335</v>
      </c>
      <c r="E222" s="413" t="s">
        <v>93</v>
      </c>
      <c r="F222" s="413" t="s">
        <v>2149</v>
      </c>
      <c r="G222" s="415"/>
      <c r="H222" s="415"/>
      <c r="I222" s="416"/>
      <c r="J222" s="416"/>
      <c r="K222" s="416"/>
    </row>
    <row r="223" spans="2:11" ht="39" x14ac:dyDescent="0.35">
      <c r="B223" s="409"/>
      <c r="C223" s="413" t="s">
        <v>2331</v>
      </c>
      <c r="D223" s="414" t="s">
        <v>2336</v>
      </c>
      <c r="E223" s="413" t="s">
        <v>93</v>
      </c>
      <c r="F223" s="413" t="s">
        <v>2149</v>
      </c>
      <c r="G223" s="415"/>
      <c r="H223" s="415"/>
      <c r="I223" s="416"/>
      <c r="J223" s="416"/>
      <c r="K223" s="416"/>
    </row>
    <row r="224" spans="2:11" ht="26" x14ac:dyDescent="0.35">
      <c r="B224" s="409"/>
      <c r="C224" s="413" t="s">
        <v>2337</v>
      </c>
      <c r="D224" s="414" t="s">
        <v>2338</v>
      </c>
      <c r="E224" s="413" t="s">
        <v>93</v>
      </c>
      <c r="F224" s="413" t="s">
        <v>2149</v>
      </c>
      <c r="G224" s="415"/>
      <c r="H224" s="415"/>
      <c r="I224" s="416"/>
      <c r="J224" s="416"/>
      <c r="K224" s="416"/>
    </row>
    <row r="225" spans="2:11" ht="52" x14ac:dyDescent="0.35">
      <c r="B225" s="409"/>
      <c r="C225" s="413" t="s">
        <v>2329</v>
      </c>
      <c r="D225" s="414" t="s">
        <v>2339</v>
      </c>
      <c r="E225" s="413" t="s">
        <v>93</v>
      </c>
      <c r="F225" s="413" t="s">
        <v>2149</v>
      </c>
      <c r="G225" s="415"/>
      <c r="H225" s="415"/>
      <c r="I225" s="416"/>
      <c r="J225" s="416"/>
      <c r="K225" s="416"/>
    </row>
    <row r="226" spans="2:11" ht="52" x14ac:dyDescent="0.35">
      <c r="B226" s="409"/>
      <c r="C226" s="413" t="s">
        <v>2331</v>
      </c>
      <c r="D226" s="414" t="s">
        <v>2340</v>
      </c>
      <c r="E226" s="413" t="s">
        <v>93</v>
      </c>
      <c r="F226" s="413" t="s">
        <v>2149</v>
      </c>
      <c r="G226" s="415"/>
      <c r="H226" s="415"/>
      <c r="I226" s="416"/>
      <c r="J226" s="416"/>
      <c r="K226" s="416"/>
    </row>
    <row r="227" spans="2:11" x14ac:dyDescent="0.35">
      <c r="B227" s="409"/>
      <c r="C227" s="411" t="s">
        <v>2341</v>
      </c>
      <c r="D227" s="411"/>
      <c r="E227" s="412" t="s">
        <v>2313</v>
      </c>
      <c r="F227" s="412" t="s">
        <v>2313</v>
      </c>
      <c r="G227" s="412"/>
      <c r="H227" s="412"/>
      <c r="I227" s="412"/>
      <c r="J227" s="412"/>
      <c r="K227" s="412"/>
    </row>
    <row r="228" spans="2:11" ht="39" x14ac:dyDescent="0.35">
      <c r="B228" s="409"/>
      <c r="C228" s="413" t="s">
        <v>2342</v>
      </c>
      <c r="D228" s="414" t="s">
        <v>2343</v>
      </c>
      <c r="E228" s="413" t="s">
        <v>93</v>
      </c>
      <c r="F228" s="413" t="s">
        <v>2149</v>
      </c>
      <c r="G228" s="415"/>
      <c r="H228" s="415"/>
      <c r="I228" s="417" t="s">
        <v>2344</v>
      </c>
      <c r="J228" s="417">
        <v>24</v>
      </c>
      <c r="K228" s="417">
        <v>21</v>
      </c>
    </row>
    <row r="229" spans="2:11" ht="26" x14ac:dyDescent="0.35">
      <c r="B229" s="409"/>
      <c r="C229" s="413" t="s">
        <v>2345</v>
      </c>
      <c r="D229" s="414" t="s">
        <v>2346</v>
      </c>
      <c r="E229" s="413" t="s">
        <v>94</v>
      </c>
      <c r="F229" s="413" t="s">
        <v>2149</v>
      </c>
      <c r="G229" s="415"/>
      <c r="H229" s="415"/>
      <c r="I229" s="417"/>
      <c r="J229" s="417"/>
      <c r="K229" s="417"/>
    </row>
    <row r="230" spans="2:11" ht="39" x14ac:dyDescent="0.35">
      <c r="B230" s="409"/>
      <c r="C230" s="413" t="s">
        <v>2347</v>
      </c>
      <c r="D230" s="414" t="s">
        <v>2348</v>
      </c>
      <c r="E230" s="413" t="s">
        <v>94</v>
      </c>
      <c r="F230" s="413" t="s">
        <v>2149</v>
      </c>
      <c r="G230" s="415"/>
      <c r="H230" s="415"/>
      <c r="I230" s="417"/>
      <c r="J230" s="417"/>
      <c r="K230" s="417"/>
    </row>
    <row r="231" spans="2:11" ht="39" x14ac:dyDescent="0.35">
      <c r="B231" s="409"/>
      <c r="C231" s="413" t="s">
        <v>2349</v>
      </c>
      <c r="D231" s="414" t="s">
        <v>2350</v>
      </c>
      <c r="E231" s="413" t="s">
        <v>94</v>
      </c>
      <c r="F231" s="413" t="s">
        <v>2149</v>
      </c>
      <c r="G231" s="415"/>
      <c r="H231" s="415"/>
      <c r="I231" s="417"/>
      <c r="J231" s="417"/>
      <c r="K231" s="417"/>
    </row>
    <row r="232" spans="2:11" x14ac:dyDescent="0.35">
      <c r="B232" s="409"/>
      <c r="C232" s="413" t="s">
        <v>2351</v>
      </c>
      <c r="D232" s="414"/>
      <c r="E232" s="414" t="s">
        <v>2313</v>
      </c>
      <c r="F232" s="414" t="s">
        <v>2313</v>
      </c>
      <c r="G232" s="414"/>
      <c r="H232" s="414"/>
      <c r="I232" s="414"/>
      <c r="J232" s="414"/>
      <c r="K232" s="414"/>
    </row>
    <row r="233" spans="2:11" x14ac:dyDescent="0.35">
      <c r="B233" s="409"/>
      <c r="C233" s="413" t="s">
        <v>2352</v>
      </c>
      <c r="D233" s="414" t="s">
        <v>2353</v>
      </c>
      <c r="E233" s="413" t="s">
        <v>94</v>
      </c>
      <c r="F233" s="413" t="s">
        <v>2149</v>
      </c>
      <c r="G233" s="415"/>
      <c r="H233" s="415"/>
      <c r="I233" s="417"/>
      <c r="J233" s="417"/>
      <c r="K233" s="417"/>
    </row>
    <row r="234" spans="2:11" ht="39" x14ac:dyDescent="0.35">
      <c r="B234" s="409"/>
      <c r="C234" s="413" t="s">
        <v>2354</v>
      </c>
      <c r="D234" s="414" t="s">
        <v>2355</v>
      </c>
      <c r="E234" s="413" t="s">
        <v>94</v>
      </c>
      <c r="F234" s="413" t="s">
        <v>2149</v>
      </c>
      <c r="G234" s="415"/>
      <c r="H234" s="415"/>
      <c r="I234" s="417"/>
      <c r="J234" s="417"/>
      <c r="K234" s="417"/>
    </row>
    <row r="235" spans="2:11" ht="39" x14ac:dyDescent="0.35">
      <c r="B235" s="409"/>
      <c r="C235" s="413" t="s">
        <v>2356</v>
      </c>
      <c r="D235" s="414" t="s">
        <v>2357</v>
      </c>
      <c r="E235" s="413" t="s">
        <v>94</v>
      </c>
      <c r="F235" s="413" t="s">
        <v>2149</v>
      </c>
      <c r="G235" s="415"/>
      <c r="H235" s="415"/>
      <c r="I235" s="417"/>
      <c r="J235" s="417"/>
      <c r="K235" s="417"/>
    </row>
    <row r="236" spans="2:11" x14ac:dyDescent="0.35">
      <c r="B236" s="409"/>
      <c r="C236" s="413" t="s">
        <v>2358</v>
      </c>
      <c r="D236" s="414"/>
      <c r="E236" s="414" t="s">
        <v>2313</v>
      </c>
      <c r="F236" s="414" t="s">
        <v>2313</v>
      </c>
      <c r="G236" s="414"/>
      <c r="H236" s="414"/>
      <c r="I236" s="414"/>
      <c r="J236" s="414"/>
      <c r="K236" s="414"/>
    </row>
    <row r="237" spans="2:11" x14ac:dyDescent="0.35">
      <c r="B237" s="409"/>
      <c r="C237" s="413" t="s">
        <v>2359</v>
      </c>
      <c r="D237" s="414" t="s">
        <v>2360</v>
      </c>
      <c r="E237" s="413" t="s">
        <v>94</v>
      </c>
      <c r="F237" s="413" t="s">
        <v>2149</v>
      </c>
      <c r="G237" s="415"/>
      <c r="H237" s="415"/>
      <c r="I237" s="417"/>
      <c r="J237" s="417"/>
      <c r="K237" s="417"/>
    </row>
    <row r="238" spans="2:11" x14ac:dyDescent="0.35">
      <c r="B238" s="409"/>
      <c r="C238" s="413" t="s">
        <v>2361</v>
      </c>
      <c r="D238" s="414" t="s">
        <v>2362</v>
      </c>
      <c r="E238" s="413" t="s">
        <v>94</v>
      </c>
      <c r="F238" s="413" t="s">
        <v>2149</v>
      </c>
      <c r="G238" s="415"/>
      <c r="H238" s="415"/>
      <c r="I238" s="417"/>
      <c r="J238" s="417"/>
      <c r="K238" s="417"/>
    </row>
    <row r="239" spans="2:11" x14ac:dyDescent="0.35">
      <c r="B239" s="409"/>
      <c r="C239" s="413" t="s">
        <v>2363</v>
      </c>
      <c r="D239" s="414" t="s">
        <v>2364</v>
      </c>
      <c r="E239" s="413" t="s">
        <v>94</v>
      </c>
      <c r="F239" s="413" t="s">
        <v>2149</v>
      </c>
      <c r="G239" s="415"/>
      <c r="H239" s="415"/>
      <c r="I239" s="417"/>
      <c r="J239" s="417"/>
      <c r="K239" s="417"/>
    </row>
    <row r="240" spans="2:11" x14ac:dyDescent="0.35">
      <c r="B240" s="409"/>
      <c r="C240" s="413" t="s">
        <v>2365</v>
      </c>
      <c r="D240" s="414" t="s">
        <v>2366</v>
      </c>
      <c r="E240" s="413" t="s">
        <v>94</v>
      </c>
      <c r="F240" s="413" t="s">
        <v>2149</v>
      </c>
      <c r="G240" s="415"/>
      <c r="H240" s="415"/>
      <c r="I240" s="417"/>
      <c r="J240" s="417"/>
      <c r="K240" s="417"/>
    </row>
    <row r="241" spans="2:11" x14ac:dyDescent="0.35">
      <c r="B241" s="409"/>
      <c r="C241" s="413" t="s">
        <v>2367</v>
      </c>
      <c r="D241" s="414" t="s">
        <v>2368</v>
      </c>
      <c r="E241" s="413" t="s">
        <v>94</v>
      </c>
      <c r="F241" s="413" t="s">
        <v>2149</v>
      </c>
      <c r="G241" s="415"/>
      <c r="H241" s="415"/>
      <c r="I241" s="417"/>
      <c r="J241" s="417"/>
      <c r="K241" s="417"/>
    </row>
    <row r="242" spans="2:11" x14ac:dyDescent="0.35">
      <c r="B242" s="409"/>
      <c r="C242" s="413" t="s">
        <v>2369</v>
      </c>
      <c r="D242" s="414" t="s">
        <v>2370</v>
      </c>
      <c r="E242" s="413" t="s">
        <v>94</v>
      </c>
      <c r="F242" s="413" t="s">
        <v>2149</v>
      </c>
      <c r="G242" s="415"/>
      <c r="H242" s="415"/>
      <c r="I242" s="417"/>
      <c r="J242" s="417"/>
      <c r="K242" s="417"/>
    </row>
    <row r="243" spans="2:11" x14ac:dyDescent="0.35">
      <c r="B243" s="409"/>
      <c r="C243" s="413" t="s">
        <v>2371</v>
      </c>
      <c r="D243" s="414" t="s">
        <v>2372</v>
      </c>
      <c r="E243" s="413" t="s">
        <v>94</v>
      </c>
      <c r="F243" s="413" t="s">
        <v>2149</v>
      </c>
      <c r="G243" s="415"/>
      <c r="H243" s="415"/>
      <c r="I243" s="417"/>
      <c r="J243" s="417"/>
      <c r="K243" s="417"/>
    </row>
    <row r="244" spans="2:11" x14ac:dyDescent="0.35">
      <c r="B244" s="409"/>
      <c r="C244" s="413" t="s">
        <v>2373</v>
      </c>
      <c r="D244" s="414" t="s">
        <v>2374</v>
      </c>
      <c r="E244" s="413" t="s">
        <v>94</v>
      </c>
      <c r="F244" s="413" t="s">
        <v>2149</v>
      </c>
      <c r="G244" s="415"/>
      <c r="H244" s="415"/>
      <c r="I244" s="417"/>
      <c r="J244" s="417"/>
      <c r="K244" s="417"/>
    </row>
    <row r="245" spans="2:11" x14ac:dyDescent="0.35">
      <c r="B245" s="409"/>
      <c r="C245" s="413" t="s">
        <v>2375</v>
      </c>
      <c r="D245" s="414" t="s">
        <v>2376</v>
      </c>
      <c r="E245" s="413" t="s">
        <v>94</v>
      </c>
      <c r="F245" s="413" t="s">
        <v>2149</v>
      </c>
      <c r="G245" s="415"/>
      <c r="H245" s="415"/>
      <c r="I245" s="417"/>
      <c r="J245" s="417"/>
      <c r="K245" s="417"/>
    </row>
    <row r="246" spans="2:11" x14ac:dyDescent="0.35">
      <c r="B246" s="409"/>
      <c r="C246" s="413" t="s">
        <v>2377</v>
      </c>
      <c r="D246" s="414" t="s">
        <v>2378</v>
      </c>
      <c r="E246" s="413" t="s">
        <v>94</v>
      </c>
      <c r="F246" s="413" t="s">
        <v>2149</v>
      </c>
      <c r="G246" s="415"/>
      <c r="H246" s="415"/>
      <c r="I246" s="417"/>
      <c r="J246" s="417"/>
      <c r="K246" s="417"/>
    </row>
    <row r="247" spans="2:11" x14ac:dyDescent="0.35">
      <c r="B247" s="409"/>
      <c r="C247" s="413" t="s">
        <v>2379</v>
      </c>
      <c r="D247" s="414" t="s">
        <v>2380</v>
      </c>
      <c r="E247" s="413" t="s">
        <v>94</v>
      </c>
      <c r="F247" s="413" t="s">
        <v>2149</v>
      </c>
      <c r="G247" s="415"/>
      <c r="H247" s="415"/>
      <c r="I247" s="417"/>
      <c r="J247" s="417"/>
      <c r="K247" s="417"/>
    </row>
    <row r="248" spans="2:11" x14ac:dyDescent="0.35">
      <c r="B248" s="409"/>
      <c r="C248" s="413" t="s">
        <v>2381</v>
      </c>
      <c r="D248" s="414" t="s">
        <v>2382</v>
      </c>
      <c r="E248" s="413" t="s">
        <v>94</v>
      </c>
      <c r="F248" s="413" t="s">
        <v>2149</v>
      </c>
      <c r="G248" s="415"/>
      <c r="H248" s="415"/>
      <c r="I248" s="417"/>
      <c r="J248" s="417"/>
      <c r="K248" s="417"/>
    </row>
    <row r="249" spans="2:11" x14ac:dyDescent="0.35">
      <c r="B249" s="409"/>
      <c r="C249" s="413" t="s">
        <v>2383</v>
      </c>
      <c r="D249" s="414" t="s">
        <v>2384</v>
      </c>
      <c r="E249" s="413" t="s">
        <v>94</v>
      </c>
      <c r="F249" s="413" t="s">
        <v>2149</v>
      </c>
      <c r="G249" s="415"/>
      <c r="H249" s="415"/>
      <c r="I249" s="417"/>
      <c r="J249" s="417"/>
      <c r="K249" s="417"/>
    </row>
    <row r="250" spans="2:11" x14ac:dyDescent="0.35">
      <c r="B250" s="409"/>
      <c r="C250" s="413" t="s">
        <v>2385</v>
      </c>
      <c r="D250" s="414" t="s">
        <v>2386</v>
      </c>
      <c r="E250" s="413" t="s">
        <v>94</v>
      </c>
      <c r="F250" s="413" t="s">
        <v>2149</v>
      </c>
      <c r="G250" s="415"/>
      <c r="H250" s="415"/>
      <c r="I250" s="417"/>
      <c r="J250" s="417"/>
      <c r="K250" s="417"/>
    </row>
    <row r="251" spans="2:11" x14ac:dyDescent="0.35">
      <c r="B251" s="409"/>
      <c r="C251" s="413" t="s">
        <v>2387</v>
      </c>
      <c r="D251" s="414" t="s">
        <v>2388</v>
      </c>
      <c r="E251" s="413" t="s">
        <v>94</v>
      </c>
      <c r="F251" s="413" t="s">
        <v>2149</v>
      </c>
      <c r="G251" s="415"/>
      <c r="H251" s="415"/>
      <c r="I251" s="417"/>
      <c r="J251" s="417"/>
      <c r="K251" s="417"/>
    </row>
    <row r="252" spans="2:11" x14ac:dyDescent="0.35">
      <c r="B252" s="409"/>
      <c r="C252" s="413" t="s">
        <v>2389</v>
      </c>
      <c r="D252" s="414" t="s">
        <v>2390</v>
      </c>
      <c r="E252" s="413" t="s">
        <v>94</v>
      </c>
      <c r="F252" s="413" t="s">
        <v>2149</v>
      </c>
      <c r="G252" s="415"/>
      <c r="H252" s="415"/>
      <c r="I252" s="417"/>
      <c r="J252" s="417"/>
      <c r="K252" s="417"/>
    </row>
    <row r="253" spans="2:11" x14ac:dyDescent="0.35">
      <c r="B253" s="409"/>
      <c r="C253" s="413" t="s">
        <v>2391</v>
      </c>
      <c r="D253" s="414" t="s">
        <v>2392</v>
      </c>
      <c r="E253" s="413" t="s">
        <v>94</v>
      </c>
      <c r="F253" s="413" t="s">
        <v>2149</v>
      </c>
      <c r="G253" s="415"/>
      <c r="H253" s="415"/>
      <c r="I253" s="417"/>
      <c r="J253" s="417"/>
      <c r="K253" s="417"/>
    </row>
    <row r="254" spans="2:11" x14ac:dyDescent="0.35">
      <c r="B254" s="409"/>
      <c r="C254" s="413" t="s">
        <v>2393</v>
      </c>
      <c r="D254" s="414" t="s">
        <v>2394</v>
      </c>
      <c r="E254" s="413" t="s">
        <v>94</v>
      </c>
      <c r="F254" s="413" t="s">
        <v>2149</v>
      </c>
      <c r="G254" s="415"/>
      <c r="H254" s="415"/>
      <c r="I254" s="417"/>
      <c r="J254" s="417"/>
      <c r="K254" s="417"/>
    </row>
    <row r="255" spans="2:11" ht="39" x14ac:dyDescent="0.35">
      <c r="B255" s="409"/>
      <c r="C255" s="413" t="s">
        <v>2395</v>
      </c>
      <c r="D255" s="414" t="s">
        <v>2396</v>
      </c>
      <c r="E255" s="413" t="s">
        <v>94</v>
      </c>
      <c r="F255" s="413" t="s">
        <v>2149</v>
      </c>
      <c r="G255" s="415"/>
      <c r="H255" s="415"/>
      <c r="I255" s="417"/>
      <c r="J255" s="417"/>
      <c r="K255" s="417"/>
    </row>
    <row r="256" spans="2:11" ht="39" x14ac:dyDescent="0.35">
      <c r="B256" s="409"/>
      <c r="C256" s="413" t="s">
        <v>2397</v>
      </c>
      <c r="D256" s="414" t="s">
        <v>2398</v>
      </c>
      <c r="E256" s="413" t="s">
        <v>94</v>
      </c>
      <c r="F256" s="413" t="s">
        <v>2149</v>
      </c>
      <c r="G256" s="415"/>
      <c r="H256" s="415"/>
      <c r="I256" s="417"/>
      <c r="J256" s="417"/>
      <c r="K256" s="417"/>
    </row>
    <row r="257" spans="2:11" x14ac:dyDescent="0.35">
      <c r="B257" s="409"/>
      <c r="C257" s="413" t="s">
        <v>2399</v>
      </c>
      <c r="D257" s="414"/>
      <c r="E257" s="414"/>
      <c r="F257" s="414"/>
      <c r="G257" s="414"/>
      <c r="H257" s="414"/>
      <c r="I257" s="414"/>
      <c r="J257" s="414"/>
      <c r="K257" s="414"/>
    </row>
    <row r="258" spans="2:11" x14ac:dyDescent="0.35">
      <c r="B258" s="409"/>
      <c r="C258" s="413" t="s">
        <v>2359</v>
      </c>
      <c r="D258" s="414" t="s">
        <v>2400</v>
      </c>
      <c r="E258" s="413" t="s">
        <v>94</v>
      </c>
      <c r="F258" s="413" t="s">
        <v>2149</v>
      </c>
      <c r="G258" s="415"/>
      <c r="H258" s="415"/>
      <c r="I258" s="417"/>
      <c r="J258" s="417"/>
      <c r="K258" s="417"/>
    </row>
    <row r="259" spans="2:11" x14ac:dyDescent="0.35">
      <c r="B259" s="409"/>
      <c r="C259" s="413" t="s">
        <v>2361</v>
      </c>
      <c r="D259" s="414" t="s">
        <v>2401</v>
      </c>
      <c r="E259" s="413" t="s">
        <v>94</v>
      </c>
      <c r="F259" s="413" t="s">
        <v>2149</v>
      </c>
      <c r="G259" s="415"/>
      <c r="H259" s="415"/>
      <c r="I259" s="417"/>
      <c r="J259" s="417"/>
      <c r="K259" s="417"/>
    </row>
    <row r="260" spans="2:11" ht="26" x14ac:dyDescent="0.35">
      <c r="B260" s="409"/>
      <c r="C260" s="413" t="s">
        <v>2402</v>
      </c>
      <c r="D260" s="414" t="s">
        <v>2403</v>
      </c>
      <c r="E260" s="413" t="s">
        <v>94</v>
      </c>
      <c r="F260" s="413" t="s">
        <v>2149</v>
      </c>
      <c r="G260" s="415"/>
      <c r="H260" s="415"/>
      <c r="I260" s="417"/>
      <c r="J260" s="417"/>
      <c r="K260" s="417"/>
    </row>
    <row r="261" spans="2:11" ht="39" x14ac:dyDescent="0.35">
      <c r="B261" s="409"/>
      <c r="C261" s="413" t="s">
        <v>2404</v>
      </c>
      <c r="D261" s="414" t="s">
        <v>2405</v>
      </c>
      <c r="E261" s="413" t="s">
        <v>94</v>
      </c>
      <c r="F261" s="413" t="s">
        <v>2149</v>
      </c>
      <c r="G261" s="415"/>
      <c r="H261" s="415"/>
      <c r="I261" s="417"/>
      <c r="J261" s="417"/>
      <c r="K261" s="417"/>
    </row>
    <row r="262" spans="2:11" ht="26" x14ac:dyDescent="0.35">
      <c r="B262" s="409"/>
      <c r="C262" s="413" t="s">
        <v>2406</v>
      </c>
      <c r="D262" s="414" t="s">
        <v>2407</v>
      </c>
      <c r="E262" s="413" t="s">
        <v>94</v>
      </c>
      <c r="F262" s="413" t="s">
        <v>2149</v>
      </c>
      <c r="G262" s="415"/>
      <c r="H262" s="415"/>
      <c r="I262" s="417"/>
      <c r="J262" s="417"/>
      <c r="K262" s="417"/>
    </row>
    <row r="263" spans="2:11" ht="52" x14ac:dyDescent="0.35">
      <c r="B263" s="409"/>
      <c r="C263" s="413" t="s">
        <v>2408</v>
      </c>
      <c r="D263" s="414" t="s">
        <v>2409</v>
      </c>
      <c r="E263" s="413" t="s">
        <v>94</v>
      </c>
      <c r="F263" s="413" t="s">
        <v>2149</v>
      </c>
      <c r="G263" s="415"/>
      <c r="H263" s="415"/>
      <c r="I263" s="417"/>
      <c r="J263" s="417"/>
      <c r="K263" s="417"/>
    </row>
    <row r="264" spans="2:11" ht="39" x14ac:dyDescent="0.35">
      <c r="B264" s="409"/>
      <c r="C264" s="413" t="s">
        <v>2410</v>
      </c>
      <c r="D264" s="414" t="s">
        <v>2411</v>
      </c>
      <c r="E264" s="413" t="s">
        <v>94</v>
      </c>
      <c r="F264" s="413" t="s">
        <v>2149</v>
      </c>
      <c r="G264" s="415"/>
      <c r="H264" s="415"/>
      <c r="I264" s="417"/>
      <c r="J264" s="417"/>
      <c r="K264" s="417"/>
    </row>
    <row r="265" spans="2:11" ht="26" x14ac:dyDescent="0.35">
      <c r="B265" s="409"/>
      <c r="C265" s="411" t="s">
        <v>2412</v>
      </c>
      <c r="D265" s="418"/>
      <c r="E265" s="414" t="s">
        <v>2313</v>
      </c>
      <c r="F265" s="414" t="s">
        <v>2313</v>
      </c>
      <c r="G265" s="414"/>
      <c r="H265" s="414"/>
      <c r="I265" s="414"/>
      <c r="J265" s="414"/>
      <c r="K265" s="414"/>
    </row>
    <row r="266" spans="2:11" ht="26" x14ac:dyDescent="0.35">
      <c r="B266" s="409"/>
      <c r="C266" s="413" t="s">
        <v>2413</v>
      </c>
      <c r="D266" s="414" t="s">
        <v>2414</v>
      </c>
      <c r="E266" s="413" t="s">
        <v>93</v>
      </c>
      <c r="F266" s="413" t="s">
        <v>2149</v>
      </c>
      <c r="G266" s="415"/>
      <c r="H266" s="415"/>
      <c r="I266" s="416"/>
      <c r="J266" s="416"/>
      <c r="K266" s="416"/>
    </row>
    <row r="267" spans="2:11" ht="26" x14ac:dyDescent="0.35">
      <c r="B267" s="409"/>
      <c r="C267" s="413" t="s">
        <v>2415</v>
      </c>
      <c r="D267" s="414" t="s">
        <v>2416</v>
      </c>
      <c r="E267" s="413" t="s">
        <v>93</v>
      </c>
      <c r="F267" s="413" t="s">
        <v>2149</v>
      </c>
      <c r="G267" s="415"/>
      <c r="H267" s="415"/>
      <c r="I267" s="416"/>
      <c r="J267" s="416"/>
      <c r="K267" s="416"/>
    </row>
    <row r="268" spans="2:11" ht="26" x14ac:dyDescent="0.35">
      <c r="B268" s="409"/>
      <c r="C268" s="413" t="s">
        <v>2417</v>
      </c>
      <c r="D268" s="414" t="s">
        <v>2418</v>
      </c>
      <c r="E268" s="413" t="s">
        <v>93</v>
      </c>
      <c r="F268" s="413" t="s">
        <v>2149</v>
      </c>
      <c r="G268" s="415"/>
      <c r="H268" s="415"/>
      <c r="I268" s="416"/>
      <c r="J268" s="416"/>
      <c r="K268" s="416"/>
    </row>
    <row r="269" spans="2:11" ht="26" x14ac:dyDescent="0.35">
      <c r="B269" s="409"/>
      <c r="C269" s="413" t="s">
        <v>2419</v>
      </c>
      <c r="D269" s="414" t="s">
        <v>2420</v>
      </c>
      <c r="E269" s="413" t="s">
        <v>93</v>
      </c>
      <c r="F269" s="413" t="s">
        <v>2149</v>
      </c>
      <c r="G269" s="415"/>
      <c r="H269" s="415"/>
      <c r="I269" s="416"/>
      <c r="J269" s="416"/>
      <c r="K269" s="416"/>
    </row>
    <row r="270" spans="2:11" ht="26" x14ac:dyDescent="0.35">
      <c r="B270" s="409"/>
      <c r="C270" s="413" t="s">
        <v>2421</v>
      </c>
      <c r="D270" s="414" t="s">
        <v>2422</v>
      </c>
      <c r="E270" s="413" t="s">
        <v>93</v>
      </c>
      <c r="F270" s="413" t="s">
        <v>2149</v>
      </c>
      <c r="G270" s="415"/>
      <c r="H270" s="415"/>
      <c r="I270" s="416"/>
      <c r="J270" s="416"/>
      <c r="K270" s="416"/>
    </row>
    <row r="271" spans="2:11" x14ac:dyDescent="0.35">
      <c r="B271" s="409"/>
      <c r="C271" s="413" t="s">
        <v>2423</v>
      </c>
      <c r="D271" s="414" t="s">
        <v>2424</v>
      </c>
      <c r="E271" s="413" t="s">
        <v>93</v>
      </c>
      <c r="F271" s="413" t="s">
        <v>2149</v>
      </c>
      <c r="G271" s="415"/>
      <c r="H271" s="415"/>
      <c r="I271" s="416"/>
      <c r="J271" s="416"/>
      <c r="K271" s="416"/>
    </row>
    <row r="272" spans="2:11" ht="26" x14ac:dyDescent="0.35">
      <c r="B272" s="409"/>
      <c r="C272" s="413" t="s">
        <v>2425</v>
      </c>
      <c r="D272" s="414" t="s">
        <v>2426</v>
      </c>
      <c r="E272" s="413" t="s">
        <v>93</v>
      </c>
      <c r="F272" s="413" t="s">
        <v>2149</v>
      </c>
      <c r="G272" s="415"/>
      <c r="H272" s="415"/>
      <c r="I272" s="416"/>
      <c r="J272" s="416"/>
      <c r="K272" s="416"/>
    </row>
    <row r="273" spans="2:14" ht="39" x14ac:dyDescent="0.35">
      <c r="B273" s="409"/>
      <c r="C273" s="413" t="s">
        <v>2427</v>
      </c>
      <c r="D273" s="414" t="s">
        <v>2428</v>
      </c>
      <c r="E273" s="413" t="s">
        <v>93</v>
      </c>
      <c r="F273" s="413" t="s">
        <v>2149</v>
      </c>
      <c r="G273" s="415"/>
      <c r="H273" s="415"/>
      <c r="I273" s="416"/>
      <c r="J273" s="416"/>
      <c r="K273" s="416"/>
    </row>
    <row r="274" spans="2:14" ht="26" x14ac:dyDescent="0.35">
      <c r="B274" s="409"/>
      <c r="C274" s="413" t="s">
        <v>2429</v>
      </c>
      <c r="D274" s="414" t="s">
        <v>2430</v>
      </c>
      <c r="E274" s="413" t="s">
        <v>93</v>
      </c>
      <c r="F274" s="413" t="s">
        <v>2149</v>
      </c>
      <c r="G274" s="415"/>
      <c r="H274" s="415"/>
      <c r="I274" s="416"/>
      <c r="J274" s="416"/>
      <c r="K274" s="416"/>
    </row>
    <row r="275" spans="2:14" ht="26" x14ac:dyDescent="0.35">
      <c r="B275" s="409"/>
      <c r="C275" s="413" t="s">
        <v>2431</v>
      </c>
      <c r="D275" s="414" t="s">
        <v>2432</v>
      </c>
      <c r="E275" s="413" t="s">
        <v>93</v>
      </c>
      <c r="F275" s="413" t="s">
        <v>2149</v>
      </c>
      <c r="G275" s="415"/>
      <c r="H275" s="415"/>
      <c r="I275" s="416"/>
      <c r="J275" s="416"/>
      <c r="K275" s="416"/>
    </row>
    <row r="276" spans="2:14" ht="143" x14ac:dyDescent="0.35">
      <c r="B276" s="409"/>
      <c r="C276" s="413" t="s">
        <v>2433</v>
      </c>
      <c r="D276" s="414" t="s">
        <v>2433</v>
      </c>
      <c r="E276" s="399" t="s">
        <v>14</v>
      </c>
      <c r="F276" s="812" t="s">
        <v>2434</v>
      </c>
      <c r="G276" s="812"/>
      <c r="H276" s="812"/>
      <c r="I276" s="812"/>
      <c r="J276" s="812"/>
      <c r="K276" s="812"/>
    </row>
    <row r="277" spans="2:14" x14ac:dyDescent="0.35">
      <c r="B277" s="409"/>
      <c r="C277" s="409"/>
      <c r="D277" s="409"/>
      <c r="E277" s="409"/>
      <c r="F277" s="409"/>
      <c r="G277" s="409"/>
      <c r="H277" s="409"/>
      <c r="I277" s="409"/>
      <c r="J277" s="409"/>
      <c r="K277" s="409"/>
    </row>
    <row r="278" spans="2:14" x14ac:dyDescent="0.35">
      <c r="B278" s="368"/>
      <c r="C278" s="390" t="s">
        <v>2220</v>
      </c>
      <c r="D278" s="368"/>
      <c r="E278" s="368"/>
      <c r="F278" s="368"/>
      <c r="G278" s="368"/>
      <c r="H278" s="368"/>
      <c r="I278" s="368"/>
      <c r="J278" s="368"/>
      <c r="K278" s="368"/>
    </row>
    <row r="279" spans="2:14" x14ac:dyDescent="0.35">
      <c r="B279" s="409"/>
      <c r="C279" s="419" t="s">
        <v>23</v>
      </c>
      <c r="D279" s="420"/>
      <c r="E279" s="409"/>
      <c r="F279" s="409"/>
      <c r="G279" s="409"/>
      <c r="H279" s="409"/>
      <c r="I279" s="409"/>
      <c r="J279" s="409"/>
      <c r="K279" s="409"/>
    </row>
    <row r="280" spans="2:14" ht="16" x14ac:dyDescent="0.35">
      <c r="B280" s="409"/>
      <c r="C280" s="421" t="s">
        <v>2435</v>
      </c>
      <c r="D280" s="421"/>
      <c r="E280" s="422"/>
      <c r="F280" s="422"/>
      <c r="G280" s="422"/>
      <c r="H280" s="422"/>
      <c r="I280" s="422"/>
      <c r="J280" s="422"/>
      <c r="K280" s="422"/>
    </row>
    <row r="281" spans="2:14" ht="16" x14ac:dyDescent="0.35">
      <c r="B281" s="409"/>
      <c r="C281" s="421" t="s">
        <v>2436</v>
      </c>
      <c r="D281" s="421"/>
      <c r="E281" s="422"/>
      <c r="F281" s="422"/>
      <c r="G281" s="422"/>
      <c r="H281" s="422"/>
      <c r="I281" s="422"/>
      <c r="J281" s="422"/>
      <c r="K281" s="422"/>
    </row>
    <row r="282" spans="2:14" ht="16" x14ac:dyDescent="0.35">
      <c r="B282" s="409"/>
      <c r="C282" s="421" t="s">
        <v>2437</v>
      </c>
      <c r="D282" s="421"/>
      <c r="E282" s="422"/>
      <c r="F282" s="422"/>
      <c r="G282" s="422"/>
      <c r="H282" s="422"/>
      <c r="I282" s="422"/>
      <c r="J282" s="422"/>
      <c r="K282" s="422"/>
    </row>
    <row r="283" spans="2:14" ht="16" x14ac:dyDescent="0.35">
      <c r="B283" s="409"/>
      <c r="C283" s="421" t="s">
        <v>2438</v>
      </c>
      <c r="D283" s="421"/>
      <c r="E283" s="423"/>
      <c r="F283" s="423"/>
      <c r="G283" s="423"/>
      <c r="H283" s="423"/>
      <c r="I283" s="423"/>
      <c r="J283" s="423"/>
      <c r="K283" s="423"/>
    </row>
    <row r="285" spans="2:14" ht="15.5" x14ac:dyDescent="0.35">
      <c r="B285" s="396" t="s">
        <v>2439</v>
      </c>
      <c r="C285" s="396" t="s">
        <v>2440</v>
      </c>
      <c r="D285" s="396"/>
      <c r="E285" s="396"/>
      <c r="F285" s="396"/>
      <c r="G285" s="396"/>
      <c r="H285" s="396"/>
      <c r="I285" s="396"/>
      <c r="J285" s="396"/>
      <c r="K285" s="396"/>
      <c r="L285" s="396"/>
      <c r="M285" s="396"/>
      <c r="N285" s="396"/>
    </row>
    <row r="286" spans="2:14" x14ac:dyDescent="0.35">
      <c r="C286" s="424"/>
      <c r="D286" s="424"/>
    </row>
    <row r="287" spans="2:14" ht="15.5" x14ac:dyDescent="0.35">
      <c r="C287" s="369" t="s">
        <v>2141</v>
      </c>
      <c r="D287" s="369"/>
      <c r="E287" s="370">
        <f>[1]Introduction!$D$71</f>
        <v>2025</v>
      </c>
    </row>
    <row r="288" spans="2:14" x14ac:dyDescent="0.35">
      <c r="C288" s="424"/>
      <c r="D288" s="424"/>
    </row>
    <row r="289" spans="3:14" ht="15.5" x14ac:dyDescent="0.35">
      <c r="C289" s="425"/>
      <c r="D289" s="425"/>
      <c r="E289" s="819" t="s">
        <v>38</v>
      </c>
      <c r="F289" s="819"/>
      <c r="G289" s="819"/>
      <c r="H289" s="819"/>
      <c r="I289" s="820"/>
      <c r="J289" s="819" t="s">
        <v>112</v>
      </c>
      <c r="K289" s="819"/>
      <c r="L289" s="819"/>
      <c r="M289" s="819"/>
      <c r="N289" s="819"/>
    </row>
    <row r="290" spans="3:14" ht="36.75" customHeight="1" x14ac:dyDescent="0.35">
      <c r="C290" s="821"/>
      <c r="D290" s="425"/>
      <c r="E290" s="426" t="s">
        <v>2441</v>
      </c>
      <c r="F290" s="426" t="s">
        <v>2442</v>
      </c>
      <c r="G290" s="426" t="s">
        <v>2443</v>
      </c>
      <c r="H290" s="426" t="s">
        <v>2444</v>
      </c>
      <c r="I290" s="427" t="s">
        <v>2445</v>
      </c>
      <c r="J290" s="426" t="s">
        <v>2441</v>
      </c>
      <c r="K290" s="426" t="s">
        <v>2442</v>
      </c>
      <c r="L290" s="426" t="s">
        <v>2443</v>
      </c>
      <c r="M290" s="426" t="s">
        <v>2444</v>
      </c>
      <c r="N290" s="426" t="s">
        <v>2445</v>
      </c>
    </row>
    <row r="291" spans="3:14" ht="31" x14ac:dyDescent="0.35">
      <c r="C291" s="821"/>
      <c r="D291" s="425"/>
      <c r="E291" s="428" t="s">
        <v>2446</v>
      </c>
      <c r="F291" s="428" t="s">
        <v>2446</v>
      </c>
      <c r="G291" s="428" t="s">
        <v>2446</v>
      </c>
      <c r="H291" s="428" t="s">
        <v>2446</v>
      </c>
      <c r="I291" s="429" t="s">
        <v>2447</v>
      </c>
      <c r="J291" s="428" t="s">
        <v>2446</v>
      </c>
      <c r="K291" s="428" t="s">
        <v>2446</v>
      </c>
      <c r="L291" s="428" t="s">
        <v>2446</v>
      </c>
      <c r="M291" s="428" t="s">
        <v>2446</v>
      </c>
      <c r="N291" s="428" t="s">
        <v>2447</v>
      </c>
    </row>
    <row r="292" spans="3:14" ht="15.5" x14ac:dyDescent="0.35">
      <c r="C292" s="430" t="s">
        <v>353</v>
      </c>
      <c r="D292" s="430" t="s">
        <v>2448</v>
      </c>
      <c r="E292" s="431" t="s">
        <v>14</v>
      </c>
      <c r="F292" s="431" t="s">
        <v>14</v>
      </c>
      <c r="G292" s="431" t="s">
        <v>94</v>
      </c>
      <c r="H292" s="431" t="s">
        <v>95</v>
      </c>
      <c r="I292" s="432" t="s">
        <v>95</v>
      </c>
      <c r="J292" s="431" t="s">
        <v>14</v>
      </c>
      <c r="K292" s="431" t="s">
        <v>93</v>
      </c>
      <c r="L292" s="431" t="s">
        <v>94</v>
      </c>
      <c r="M292" s="431" t="s">
        <v>95</v>
      </c>
      <c r="N292" s="431" t="s">
        <v>95</v>
      </c>
    </row>
    <row r="293" spans="3:14" x14ac:dyDescent="0.35">
      <c r="C293" s="433" t="s">
        <v>2449</v>
      </c>
      <c r="D293" s="433" t="s">
        <v>2449</v>
      </c>
      <c r="E293" s="434"/>
      <c r="F293" s="434"/>
      <c r="G293" s="434"/>
      <c r="H293" s="434"/>
      <c r="I293" s="434"/>
      <c r="J293" s="434"/>
      <c r="K293" s="434"/>
      <c r="L293" s="434"/>
      <c r="M293" s="434"/>
      <c r="N293" s="434"/>
    </row>
    <row r="294" spans="3:14" x14ac:dyDescent="0.35">
      <c r="C294" s="433" t="s">
        <v>2450</v>
      </c>
      <c r="D294" s="433" t="s">
        <v>2450</v>
      </c>
      <c r="E294" s="434"/>
      <c r="F294" s="434"/>
      <c r="G294" s="434"/>
      <c r="H294" s="434"/>
      <c r="I294" s="434"/>
      <c r="J294" s="434"/>
      <c r="K294" s="434"/>
      <c r="L294" s="434"/>
      <c r="M294" s="434"/>
      <c r="N294" s="434"/>
    </row>
    <row r="295" spans="3:14" x14ac:dyDescent="0.35">
      <c r="C295" s="433" t="s">
        <v>2451</v>
      </c>
      <c r="D295" s="433" t="s">
        <v>2451</v>
      </c>
      <c r="E295" s="434"/>
      <c r="F295" s="434"/>
      <c r="G295" s="434"/>
      <c r="H295" s="434"/>
      <c r="I295" s="434"/>
      <c r="J295" s="434"/>
      <c r="K295" s="434"/>
      <c r="L295" s="434"/>
      <c r="M295" s="434"/>
      <c r="N295" s="434"/>
    </row>
    <row r="296" spans="3:14" x14ac:dyDescent="0.35">
      <c r="C296" s="433" t="s">
        <v>2452</v>
      </c>
      <c r="D296" s="433" t="s">
        <v>2452</v>
      </c>
      <c r="E296" s="434"/>
      <c r="F296" s="434"/>
      <c r="G296" s="434"/>
      <c r="H296" s="434"/>
      <c r="I296" s="434"/>
      <c r="J296" s="434"/>
      <c r="K296" s="434"/>
      <c r="L296" s="434"/>
      <c r="M296" s="434"/>
      <c r="N296" s="434"/>
    </row>
    <row r="297" spans="3:14" x14ac:dyDescent="0.35">
      <c r="C297" s="433" t="s">
        <v>2453</v>
      </c>
      <c r="D297" s="433" t="s">
        <v>2453</v>
      </c>
      <c r="E297" s="434"/>
      <c r="F297" s="434"/>
      <c r="G297" s="434"/>
      <c r="H297" s="434"/>
      <c r="I297" s="434"/>
      <c r="J297" s="434"/>
      <c r="K297" s="434"/>
      <c r="L297" s="434"/>
      <c r="M297" s="434"/>
      <c r="N297" s="434"/>
    </row>
    <row r="298" spans="3:14" x14ac:dyDescent="0.35">
      <c r="C298" s="433" t="s">
        <v>2454</v>
      </c>
      <c r="D298" s="433" t="s">
        <v>2454</v>
      </c>
      <c r="E298" s="434"/>
      <c r="F298" s="434"/>
      <c r="G298" s="434"/>
      <c r="H298" s="434"/>
      <c r="I298" s="434"/>
      <c r="J298" s="434"/>
      <c r="K298" s="434"/>
      <c r="L298" s="434"/>
      <c r="M298" s="434"/>
      <c r="N298" s="434"/>
    </row>
    <row r="299" spans="3:14" x14ac:dyDescent="0.35">
      <c r="C299" s="433" t="s">
        <v>2455</v>
      </c>
      <c r="D299" s="433" t="s">
        <v>2455</v>
      </c>
      <c r="E299" s="434"/>
      <c r="F299" s="434"/>
      <c r="G299" s="434"/>
      <c r="H299" s="434"/>
      <c r="I299" s="434"/>
      <c r="J299" s="434"/>
      <c r="K299" s="434"/>
      <c r="L299" s="434"/>
      <c r="M299" s="434"/>
      <c r="N299" s="434"/>
    </row>
    <row r="300" spans="3:14" x14ac:dyDescent="0.35">
      <c r="C300" s="433" t="s">
        <v>2456</v>
      </c>
      <c r="D300" s="433" t="s">
        <v>2456</v>
      </c>
      <c r="E300" s="434"/>
      <c r="F300" s="434"/>
      <c r="G300" s="434"/>
      <c r="H300" s="434"/>
      <c r="I300" s="434"/>
      <c r="J300" s="434"/>
      <c r="K300" s="434"/>
      <c r="L300" s="434"/>
      <c r="M300" s="434"/>
      <c r="N300" s="434"/>
    </row>
    <row r="301" spans="3:14" x14ac:dyDescent="0.35">
      <c r="C301" s="433" t="s">
        <v>2457</v>
      </c>
      <c r="D301" s="433" t="s">
        <v>2457</v>
      </c>
      <c r="E301" s="434"/>
      <c r="F301" s="434"/>
      <c r="G301" s="434"/>
      <c r="H301" s="434"/>
      <c r="I301" s="434"/>
      <c r="J301" s="434"/>
      <c r="K301" s="434"/>
      <c r="L301" s="434"/>
      <c r="M301" s="434"/>
      <c r="N301" s="434"/>
    </row>
    <row r="302" spans="3:14" x14ac:dyDescent="0.35">
      <c r="C302" s="433" t="s">
        <v>2458</v>
      </c>
      <c r="D302" s="433" t="s">
        <v>2458</v>
      </c>
      <c r="E302" s="434"/>
      <c r="F302" s="434"/>
      <c r="G302" s="434"/>
      <c r="H302" s="434"/>
      <c r="I302" s="434"/>
      <c r="J302" s="434"/>
      <c r="K302" s="434"/>
      <c r="L302" s="434"/>
      <c r="M302" s="434"/>
      <c r="N302" s="434"/>
    </row>
    <row r="303" spans="3:14" x14ac:dyDescent="0.35">
      <c r="C303" s="433" t="s">
        <v>2459</v>
      </c>
      <c r="D303" s="433" t="s">
        <v>2459</v>
      </c>
      <c r="E303" s="434"/>
      <c r="F303" s="434"/>
      <c r="G303" s="434"/>
      <c r="H303" s="434"/>
      <c r="I303" s="434"/>
      <c r="J303" s="434"/>
      <c r="K303" s="434"/>
      <c r="L303" s="434"/>
      <c r="M303" s="434"/>
      <c r="N303" s="434"/>
    </row>
    <row r="304" spans="3:14" x14ac:dyDescent="0.35">
      <c r="C304" s="433" t="s">
        <v>2460</v>
      </c>
      <c r="D304" s="433" t="s">
        <v>2460</v>
      </c>
      <c r="E304" s="434"/>
      <c r="F304" s="434"/>
      <c r="G304" s="434"/>
      <c r="H304" s="434"/>
      <c r="I304" s="434"/>
      <c r="J304" s="434"/>
      <c r="K304" s="434"/>
      <c r="L304" s="434"/>
      <c r="M304" s="434"/>
      <c r="N304" s="434"/>
    </row>
    <row r="305" spans="2:14" ht="91" x14ac:dyDescent="0.35">
      <c r="C305" s="406" t="s">
        <v>2461</v>
      </c>
      <c r="D305" s="406" t="s">
        <v>2461</v>
      </c>
      <c r="E305" s="434"/>
      <c r="F305" s="434"/>
      <c r="G305" s="434"/>
      <c r="H305" s="434"/>
      <c r="I305" s="434"/>
      <c r="J305" s="434"/>
      <c r="K305" s="434"/>
      <c r="L305" s="434"/>
      <c r="M305" s="434"/>
      <c r="N305" s="434"/>
    </row>
    <row r="306" spans="2:14" x14ac:dyDescent="0.35">
      <c r="C306" s="433" t="s">
        <v>2462</v>
      </c>
      <c r="D306" s="433" t="s">
        <v>2462</v>
      </c>
      <c r="E306" s="434"/>
      <c r="F306" s="434"/>
      <c r="G306" s="434"/>
      <c r="H306" s="434"/>
      <c r="I306" s="434"/>
      <c r="J306" s="434"/>
      <c r="K306" s="434"/>
      <c r="L306" s="434"/>
      <c r="M306" s="434"/>
      <c r="N306" s="434"/>
    </row>
    <row r="307" spans="2:14" x14ac:dyDescent="0.35">
      <c r="C307" s="433" t="s">
        <v>2463</v>
      </c>
      <c r="D307" s="433" t="s">
        <v>2463</v>
      </c>
      <c r="E307" s="434"/>
      <c r="F307" s="434"/>
      <c r="G307" s="434"/>
      <c r="H307" s="434"/>
      <c r="I307" s="434"/>
      <c r="J307" s="434"/>
      <c r="K307" s="434"/>
      <c r="L307" s="434"/>
      <c r="M307" s="434"/>
      <c r="N307" s="434"/>
    </row>
    <row r="308" spans="2:14" x14ac:dyDescent="0.35">
      <c r="C308" s="433" t="s">
        <v>2464</v>
      </c>
      <c r="D308" s="433" t="s">
        <v>2464</v>
      </c>
      <c r="E308" s="434"/>
      <c r="F308" s="434"/>
      <c r="G308" s="434"/>
      <c r="H308" s="435"/>
      <c r="I308" s="434"/>
      <c r="J308" s="434"/>
      <c r="K308" s="434"/>
      <c r="L308" s="434"/>
      <c r="M308" s="435"/>
      <c r="N308" s="434"/>
    </row>
    <row r="309" spans="2:14" x14ac:dyDescent="0.35">
      <c r="C309" s="433" t="s">
        <v>2465</v>
      </c>
      <c r="D309" s="433" t="s">
        <v>2465</v>
      </c>
      <c r="E309" s="434"/>
      <c r="F309" s="434"/>
      <c r="G309" s="434"/>
      <c r="H309" s="435"/>
      <c r="I309" s="434"/>
      <c r="J309" s="434"/>
      <c r="K309" s="434"/>
      <c r="L309" s="434"/>
      <c r="M309" s="435"/>
      <c r="N309" s="434"/>
    </row>
    <row r="310" spans="2:14" x14ac:dyDescent="0.35">
      <c r="C310" s="433" t="s">
        <v>2466</v>
      </c>
      <c r="D310" s="433" t="s">
        <v>2466</v>
      </c>
      <c r="E310" s="434"/>
      <c r="F310" s="434"/>
      <c r="G310" s="434"/>
      <c r="H310" s="435"/>
      <c r="I310" s="434"/>
      <c r="J310" s="434"/>
      <c r="K310" s="434"/>
      <c r="L310" s="434"/>
      <c r="M310" s="435"/>
      <c r="N310" s="434"/>
    </row>
    <row r="311" spans="2:14" x14ac:dyDescent="0.35">
      <c r="C311" s="433" t="s">
        <v>2467</v>
      </c>
      <c r="D311" s="433" t="s">
        <v>2467</v>
      </c>
      <c r="E311" s="434"/>
      <c r="F311" s="434"/>
      <c r="G311" s="434"/>
      <c r="H311" s="435"/>
      <c r="I311" s="434"/>
      <c r="J311" s="434"/>
      <c r="K311" s="434"/>
      <c r="L311" s="434"/>
      <c r="M311" s="435"/>
      <c r="N311" s="434"/>
    </row>
    <row r="312" spans="2:14" x14ac:dyDescent="0.35">
      <c r="C312" s="433" t="s">
        <v>2468</v>
      </c>
      <c r="D312" s="433" t="s">
        <v>2468</v>
      </c>
      <c r="E312" s="434"/>
      <c r="F312" s="434"/>
      <c r="G312" s="434"/>
      <c r="H312" s="435"/>
      <c r="I312" s="434"/>
      <c r="J312" s="434"/>
      <c r="K312" s="434"/>
      <c r="L312" s="434"/>
      <c r="M312" s="435"/>
      <c r="N312" s="434"/>
    </row>
    <row r="313" spans="2:14" x14ac:dyDescent="0.35">
      <c r="C313" s="433" t="s">
        <v>2469</v>
      </c>
      <c r="D313" s="433" t="s">
        <v>2469</v>
      </c>
      <c r="E313" s="434"/>
      <c r="F313" s="434"/>
      <c r="G313" s="434"/>
      <c r="H313" s="435"/>
      <c r="I313" s="434"/>
      <c r="J313" s="434"/>
      <c r="K313" s="434"/>
      <c r="L313" s="434"/>
      <c r="M313" s="435"/>
      <c r="N313" s="434"/>
    </row>
    <row r="314" spans="2:14" x14ac:dyDescent="0.35">
      <c r="C314" s="433" t="s">
        <v>2470</v>
      </c>
      <c r="D314" s="433" t="s">
        <v>2470</v>
      </c>
      <c r="E314" s="434"/>
      <c r="F314" s="434"/>
      <c r="G314" s="434"/>
      <c r="H314" s="435"/>
      <c r="I314" s="434"/>
      <c r="J314" s="434"/>
      <c r="K314" s="434"/>
      <c r="L314" s="434"/>
      <c r="M314" s="435"/>
      <c r="N314" s="434"/>
    </row>
    <row r="315" spans="2:14" x14ac:dyDescent="0.35">
      <c r="C315" s="433" t="s">
        <v>2471</v>
      </c>
      <c r="D315" s="433" t="s">
        <v>2471</v>
      </c>
      <c r="E315" s="434"/>
      <c r="F315" s="434"/>
      <c r="G315" s="434"/>
      <c r="H315" s="435"/>
      <c r="I315" s="434"/>
      <c r="J315" s="434"/>
      <c r="K315" s="434"/>
      <c r="L315" s="434"/>
      <c r="M315" s="435"/>
      <c r="N315" s="434"/>
    </row>
    <row r="316" spans="2:14" ht="117" x14ac:dyDescent="0.35">
      <c r="C316" s="399" t="s">
        <v>2472</v>
      </c>
      <c r="D316" s="436" t="s">
        <v>2473</v>
      </c>
      <c r="E316" s="812" t="s">
        <v>2474</v>
      </c>
      <c r="F316" s="812"/>
      <c r="G316" s="812"/>
      <c r="H316" s="812"/>
      <c r="I316" s="812"/>
      <c r="J316" s="812"/>
      <c r="K316" s="812"/>
      <c r="L316" s="812"/>
      <c r="M316" s="812"/>
      <c r="N316" s="812"/>
    </row>
    <row r="317" spans="2:14" ht="130" x14ac:dyDescent="0.35">
      <c r="C317" s="399" t="s">
        <v>2475</v>
      </c>
      <c r="D317" s="436" t="s">
        <v>2475</v>
      </c>
      <c r="E317" s="812" t="s">
        <v>2476</v>
      </c>
      <c r="F317" s="812"/>
      <c r="G317" s="812"/>
      <c r="H317" s="812"/>
      <c r="I317" s="812"/>
      <c r="J317" s="812"/>
      <c r="K317" s="812"/>
      <c r="L317" s="812"/>
      <c r="M317" s="812"/>
      <c r="N317" s="812"/>
    </row>
    <row r="318" spans="2:14" x14ac:dyDescent="0.35">
      <c r="C318" s="424"/>
      <c r="D318" s="424"/>
    </row>
    <row r="319" spans="2:14" x14ac:dyDescent="0.35">
      <c r="B319" s="368"/>
      <c r="C319" s="390" t="s">
        <v>2477</v>
      </c>
      <c r="D319" s="368"/>
      <c r="E319" s="368"/>
      <c r="F319" s="368"/>
      <c r="G319" s="368"/>
      <c r="H319" s="368"/>
      <c r="I319" s="368"/>
      <c r="J319" s="368"/>
      <c r="K319" s="368"/>
      <c r="L319" s="368"/>
      <c r="M319" s="368"/>
      <c r="N319" s="368"/>
    </row>
    <row r="320" spans="2:14" x14ac:dyDescent="0.35">
      <c r="C320" s="437" t="s">
        <v>23</v>
      </c>
      <c r="D320" s="438"/>
    </row>
    <row r="321" spans="2:12" x14ac:dyDescent="0.35">
      <c r="C321" s="438" t="s">
        <v>2478</v>
      </c>
      <c r="D321" s="438"/>
    </row>
    <row r="322" spans="2:12" x14ac:dyDescent="0.35">
      <c r="C322" s="438" t="s">
        <v>2479</v>
      </c>
      <c r="D322" s="438"/>
    </row>
    <row r="323" spans="2:12" x14ac:dyDescent="0.35">
      <c r="C323" s="438" t="s">
        <v>2480</v>
      </c>
      <c r="D323" s="438"/>
    </row>
    <row r="324" spans="2:12" x14ac:dyDescent="0.35">
      <c r="C324" s="438" t="s">
        <v>2481</v>
      </c>
      <c r="D324" s="438"/>
    </row>
    <row r="325" spans="2:12" x14ac:dyDescent="0.35">
      <c r="C325" s="438" t="s">
        <v>2482</v>
      </c>
      <c r="D325" s="438"/>
    </row>
    <row r="326" spans="2:12" x14ac:dyDescent="0.35">
      <c r="C326" s="438" t="s">
        <v>2483</v>
      </c>
      <c r="D326" s="438"/>
    </row>
    <row r="327" spans="2:12" x14ac:dyDescent="0.35">
      <c r="C327" s="438" t="s">
        <v>2484</v>
      </c>
      <c r="D327" s="438"/>
    </row>
    <row r="328" spans="2:12" x14ac:dyDescent="0.35">
      <c r="C328" s="438" t="s">
        <v>2485</v>
      </c>
      <c r="D328" s="438"/>
    </row>
    <row r="330" spans="2:12" ht="15.5" x14ac:dyDescent="0.35">
      <c r="B330" s="396" t="s">
        <v>2486</v>
      </c>
      <c r="C330" s="396" t="s">
        <v>2487</v>
      </c>
      <c r="D330" s="396"/>
      <c r="E330" s="396"/>
      <c r="F330" s="396"/>
      <c r="G330" s="396"/>
      <c r="H330" s="396"/>
      <c r="I330" s="396"/>
      <c r="J330" s="396"/>
      <c r="K330" s="396"/>
      <c r="L330" s="396"/>
    </row>
    <row r="331" spans="2:12" x14ac:dyDescent="0.35">
      <c r="C331" s="300"/>
      <c r="D331" s="300"/>
    </row>
    <row r="332" spans="2:12" ht="15.5" x14ac:dyDescent="0.35">
      <c r="C332" s="439" t="s">
        <v>2141</v>
      </c>
      <c r="D332" s="439"/>
      <c r="E332" s="370">
        <v>2025</v>
      </c>
    </row>
    <row r="333" spans="2:12" x14ac:dyDescent="0.35">
      <c r="C333" s="300"/>
      <c r="D333" s="300"/>
    </row>
    <row r="334" spans="2:12" ht="17.5" x14ac:dyDescent="0.35">
      <c r="C334" s="802" t="s">
        <v>2488</v>
      </c>
      <c r="D334" s="802" t="s">
        <v>2489</v>
      </c>
      <c r="E334" s="802" t="s">
        <v>2</v>
      </c>
      <c r="F334" s="802" t="s">
        <v>2490</v>
      </c>
      <c r="G334" s="802" t="s">
        <v>4</v>
      </c>
      <c r="H334" s="824" t="s">
        <v>259</v>
      </c>
      <c r="I334" s="805" t="s">
        <v>2491</v>
      </c>
      <c r="J334" s="805"/>
      <c r="K334" s="805"/>
      <c r="L334" s="805"/>
    </row>
    <row r="335" spans="2:12" ht="64" x14ac:dyDescent="0.35">
      <c r="C335" s="802"/>
      <c r="D335" s="802"/>
      <c r="E335" s="802"/>
      <c r="F335" s="802"/>
      <c r="G335" s="802"/>
      <c r="H335" s="824"/>
      <c r="I335" s="440" t="s">
        <v>2492</v>
      </c>
      <c r="J335" s="441" t="s">
        <v>33</v>
      </c>
      <c r="K335" s="441" t="s">
        <v>38</v>
      </c>
      <c r="L335" s="441" t="s">
        <v>112</v>
      </c>
    </row>
    <row r="336" spans="2:12" ht="15" x14ac:dyDescent="0.4">
      <c r="C336" s="442" t="s">
        <v>2493</v>
      </c>
      <c r="D336" s="442" t="s">
        <v>2494</v>
      </c>
      <c r="E336" s="442" t="s">
        <v>2493</v>
      </c>
      <c r="F336" s="442" t="s">
        <v>2493</v>
      </c>
      <c r="G336" s="442" t="s">
        <v>2493</v>
      </c>
      <c r="H336" s="442" t="s">
        <v>2493</v>
      </c>
      <c r="I336" s="443" t="s">
        <v>2493</v>
      </c>
      <c r="J336" s="443" t="s">
        <v>2493</v>
      </c>
      <c r="K336" s="443" t="s">
        <v>2493</v>
      </c>
      <c r="L336" s="443" t="s">
        <v>2493</v>
      </c>
    </row>
    <row r="337" spans="3:12" ht="39" x14ac:dyDescent="0.35">
      <c r="C337" s="399" t="s">
        <v>2495</v>
      </c>
      <c r="D337" s="399" t="s">
        <v>2495</v>
      </c>
      <c r="E337" s="417"/>
      <c r="F337" s="417"/>
      <c r="G337" s="417"/>
      <c r="H337" s="417"/>
      <c r="I337" s="417"/>
      <c r="J337" s="444"/>
      <c r="K337" s="444"/>
      <c r="L337" s="444"/>
    </row>
    <row r="338" spans="3:12" ht="26" x14ac:dyDescent="0.35">
      <c r="C338" s="399" t="s">
        <v>2496</v>
      </c>
      <c r="D338" s="399" t="s">
        <v>2496</v>
      </c>
      <c r="E338" s="417"/>
      <c r="F338" s="417"/>
      <c r="G338" s="417"/>
      <c r="H338" s="417"/>
      <c r="I338" s="417"/>
      <c r="J338" s="444"/>
      <c r="K338" s="444"/>
      <c r="L338" s="444"/>
    </row>
    <row r="339" spans="3:12" ht="26" x14ac:dyDescent="0.35">
      <c r="C339" s="399" t="s">
        <v>2497</v>
      </c>
      <c r="D339" s="399" t="s">
        <v>2497</v>
      </c>
      <c r="E339" s="417"/>
      <c r="F339" s="417"/>
      <c r="G339" s="417"/>
      <c r="H339" s="417"/>
      <c r="I339" s="417"/>
      <c r="J339" s="444"/>
      <c r="K339" s="444"/>
      <c r="L339" s="444"/>
    </row>
    <row r="340" spans="3:12" ht="26" x14ac:dyDescent="0.35">
      <c r="C340" s="399" t="s">
        <v>2498</v>
      </c>
      <c r="D340" s="399" t="s">
        <v>2498</v>
      </c>
      <c r="E340" s="417"/>
      <c r="F340" s="417"/>
      <c r="G340" s="417"/>
      <c r="H340" s="417"/>
      <c r="I340" s="417"/>
      <c r="J340" s="444"/>
      <c r="K340" s="444"/>
      <c r="L340" s="444"/>
    </row>
    <row r="341" spans="3:12" ht="26" x14ac:dyDescent="0.35">
      <c r="C341" s="399" t="s">
        <v>2499</v>
      </c>
      <c r="D341" s="399" t="s">
        <v>2499</v>
      </c>
      <c r="E341" s="417"/>
      <c r="F341" s="417"/>
      <c r="G341" s="417"/>
      <c r="H341" s="417"/>
      <c r="I341" s="417"/>
      <c r="J341" s="444"/>
      <c r="K341" s="444"/>
      <c r="L341" s="444"/>
    </row>
    <row r="342" spans="3:12" ht="39" x14ac:dyDescent="0.35">
      <c r="C342" s="399" t="s">
        <v>2500</v>
      </c>
      <c r="D342" s="399" t="s">
        <v>1076</v>
      </c>
      <c r="E342" s="417"/>
      <c r="F342" s="417"/>
      <c r="G342" s="417"/>
      <c r="H342" s="417"/>
      <c r="I342" s="417"/>
      <c r="J342" s="444"/>
      <c r="K342" s="444"/>
      <c r="L342" s="444"/>
    </row>
    <row r="343" spans="3:12" ht="26" x14ac:dyDescent="0.35">
      <c r="C343" s="399" t="s">
        <v>2501</v>
      </c>
      <c r="D343" s="399" t="s">
        <v>1076</v>
      </c>
      <c r="E343" s="417"/>
      <c r="F343" s="417"/>
      <c r="G343" s="417"/>
      <c r="H343" s="417"/>
      <c r="I343" s="417"/>
      <c r="J343" s="444"/>
      <c r="K343" s="444"/>
      <c r="L343" s="444"/>
    </row>
    <row r="344" spans="3:12" ht="26" x14ac:dyDescent="0.35">
      <c r="C344" s="399" t="s">
        <v>2502</v>
      </c>
      <c r="D344" s="399" t="s">
        <v>1076</v>
      </c>
      <c r="E344" s="417"/>
      <c r="F344" s="417"/>
      <c r="G344" s="417"/>
      <c r="H344" s="417"/>
      <c r="I344" s="417"/>
      <c r="J344" s="444"/>
      <c r="K344" s="417"/>
      <c r="L344" s="417"/>
    </row>
    <row r="345" spans="3:12" ht="26" x14ac:dyDescent="0.35">
      <c r="C345" s="399" t="s">
        <v>2503</v>
      </c>
      <c r="D345" s="399" t="s">
        <v>1076</v>
      </c>
      <c r="E345" s="417"/>
      <c r="F345" s="417"/>
      <c r="G345" s="445"/>
      <c r="H345" s="445"/>
      <c r="I345" s="417"/>
      <c r="J345" s="417"/>
      <c r="K345" s="445"/>
      <c r="L345" s="445"/>
    </row>
    <row r="346" spans="3:12" ht="26" x14ac:dyDescent="0.35">
      <c r="C346" s="399" t="s">
        <v>2504</v>
      </c>
      <c r="D346" s="399" t="s">
        <v>1076</v>
      </c>
      <c r="E346" s="417"/>
      <c r="F346" s="417"/>
      <c r="G346" s="445"/>
      <c r="H346" s="445"/>
      <c r="I346" s="417"/>
      <c r="J346" s="417"/>
      <c r="K346" s="445"/>
      <c r="L346" s="445"/>
    </row>
    <row r="347" spans="3:12" ht="26" x14ac:dyDescent="0.35">
      <c r="C347" s="399" t="s">
        <v>2505</v>
      </c>
      <c r="D347" s="399" t="s">
        <v>1076</v>
      </c>
      <c r="E347" s="417"/>
      <c r="F347" s="417"/>
      <c r="G347" s="445"/>
      <c r="H347" s="445"/>
      <c r="I347" s="417"/>
      <c r="J347" s="417"/>
      <c r="K347" s="445"/>
      <c r="L347" s="445"/>
    </row>
    <row r="348" spans="3:12" ht="26" x14ac:dyDescent="0.35">
      <c r="C348" s="399" t="s">
        <v>2506</v>
      </c>
      <c r="D348" s="399" t="s">
        <v>1076</v>
      </c>
      <c r="E348" s="417"/>
      <c r="F348" s="417"/>
      <c r="G348" s="445"/>
      <c r="H348" s="445"/>
      <c r="I348" s="417"/>
      <c r="J348" s="417"/>
      <c r="K348" s="445"/>
      <c r="L348" s="445"/>
    </row>
    <row r="349" spans="3:12" ht="26" x14ac:dyDescent="0.35">
      <c r="C349" s="399" t="s">
        <v>2507</v>
      </c>
      <c r="D349" s="399" t="s">
        <v>1076</v>
      </c>
      <c r="E349" s="417"/>
      <c r="F349" s="417"/>
      <c r="G349" s="445"/>
      <c r="H349" s="445"/>
      <c r="I349" s="417"/>
      <c r="J349" s="417"/>
      <c r="K349" s="445"/>
      <c r="L349" s="445"/>
    </row>
    <row r="350" spans="3:12" ht="26" x14ac:dyDescent="0.35">
      <c r="C350" s="399" t="s">
        <v>2508</v>
      </c>
      <c r="D350" s="399" t="s">
        <v>1076</v>
      </c>
      <c r="E350" s="417"/>
      <c r="F350" s="417"/>
      <c r="G350" s="445"/>
      <c r="H350" s="445"/>
      <c r="I350" s="417"/>
      <c r="J350" s="417"/>
      <c r="K350" s="445"/>
      <c r="L350" s="445"/>
    </row>
    <row r="351" spans="3:12" ht="26" x14ac:dyDescent="0.35">
      <c r="C351" s="399" t="s">
        <v>2509</v>
      </c>
      <c r="D351" s="399" t="s">
        <v>1076</v>
      </c>
      <c r="E351" s="417"/>
      <c r="F351" s="417"/>
      <c r="G351" s="445"/>
      <c r="H351" s="445"/>
      <c r="I351" s="417"/>
      <c r="J351" s="417"/>
      <c r="K351" s="445"/>
      <c r="L351" s="445"/>
    </row>
    <row r="352" spans="3:12" ht="26" x14ac:dyDescent="0.35">
      <c r="C352" s="399" t="s">
        <v>2510</v>
      </c>
      <c r="D352" s="399" t="s">
        <v>1076</v>
      </c>
      <c r="E352" s="417"/>
      <c r="F352" s="417"/>
      <c r="G352" s="445"/>
      <c r="H352" s="445"/>
      <c r="I352" s="417"/>
      <c r="J352" s="417"/>
      <c r="K352" s="445"/>
      <c r="L352" s="445"/>
    </row>
    <row r="353" spans="2:12" ht="26" x14ac:dyDescent="0.35">
      <c r="C353" s="399" t="s">
        <v>2511</v>
      </c>
      <c r="D353" s="399" t="s">
        <v>1076</v>
      </c>
      <c r="E353" s="417"/>
      <c r="F353" s="417"/>
      <c r="G353" s="445"/>
      <c r="H353" s="445"/>
      <c r="I353" s="417"/>
      <c r="J353" s="417"/>
      <c r="K353" s="445"/>
      <c r="L353" s="445"/>
    </row>
    <row r="354" spans="2:12" ht="26" x14ac:dyDescent="0.35">
      <c r="C354" s="399" t="s">
        <v>2512</v>
      </c>
      <c r="D354" s="399" t="s">
        <v>1076</v>
      </c>
      <c r="E354" s="417"/>
      <c r="F354" s="417"/>
      <c r="G354" s="445"/>
      <c r="H354" s="445"/>
      <c r="I354" s="417"/>
      <c r="J354" s="417"/>
      <c r="K354" s="445"/>
      <c r="L354" s="445"/>
    </row>
    <row r="356" spans="2:12" x14ac:dyDescent="0.35">
      <c r="B356" s="822" t="s">
        <v>2513</v>
      </c>
      <c r="C356" s="822"/>
      <c r="D356" s="822"/>
      <c r="E356" s="822"/>
      <c r="F356" s="822"/>
      <c r="G356" s="822"/>
      <c r="H356" s="822"/>
      <c r="I356" s="822"/>
      <c r="J356" s="822"/>
      <c r="K356" s="822"/>
      <c r="L356" s="822"/>
    </row>
    <row r="357" spans="2:12" x14ac:dyDescent="0.35">
      <c r="B357" s="368"/>
      <c r="C357" s="390" t="s">
        <v>2477</v>
      </c>
      <c r="D357" s="390"/>
      <c r="E357" s="368"/>
      <c r="F357" s="368"/>
      <c r="G357" s="368"/>
      <c r="H357" s="368"/>
      <c r="I357" s="368"/>
      <c r="J357" s="368"/>
      <c r="K357" s="368"/>
      <c r="L357" s="368"/>
    </row>
    <row r="358" spans="2:12" x14ac:dyDescent="0.35">
      <c r="C358" s="389" t="s">
        <v>2514</v>
      </c>
      <c r="D358" s="389"/>
    </row>
    <row r="359" spans="2:12" x14ac:dyDescent="0.35">
      <c r="C359" s="390" t="s">
        <v>2515</v>
      </c>
      <c r="D359" s="390"/>
    </row>
    <row r="360" spans="2:12" x14ac:dyDescent="0.35">
      <c r="C360" s="390" t="s">
        <v>2516</v>
      </c>
      <c r="D360" s="390"/>
    </row>
    <row r="361" spans="2:12" x14ac:dyDescent="0.35">
      <c r="C361" s="390" t="s">
        <v>2517</v>
      </c>
      <c r="D361" s="390"/>
    </row>
    <row r="362" spans="2:12" x14ac:dyDescent="0.35">
      <c r="C362" s="390" t="s">
        <v>2518</v>
      </c>
      <c r="D362" s="390"/>
    </row>
    <row r="363" spans="2:12" ht="27" customHeight="1" x14ac:dyDescent="0.35">
      <c r="C363" s="804" t="s">
        <v>2183</v>
      </c>
      <c r="D363" s="804"/>
      <c r="E363" s="804"/>
      <c r="F363" s="804"/>
      <c r="G363" s="804"/>
      <c r="H363" s="804"/>
      <c r="I363" s="804"/>
      <c r="J363" s="804"/>
      <c r="K363" s="804"/>
      <c r="L363" s="804"/>
    </row>
    <row r="365" spans="2:12" ht="15.5" x14ac:dyDescent="0.35">
      <c r="B365" s="396" t="s">
        <v>2519</v>
      </c>
      <c r="C365" s="823" t="s">
        <v>2520</v>
      </c>
      <c r="D365" s="823"/>
      <c r="E365" s="823"/>
      <c r="F365" s="823"/>
      <c r="G365" s="823"/>
      <c r="H365" s="823"/>
      <c r="I365" s="823"/>
      <c r="J365" s="823"/>
    </row>
    <row r="367" spans="2:12" ht="156" customHeight="1" x14ac:dyDescent="0.35">
      <c r="C367" s="399" t="s">
        <v>2521</v>
      </c>
      <c r="D367" s="399" t="s">
        <v>2522</v>
      </c>
      <c r="E367" s="446" t="s">
        <v>2523</v>
      </c>
      <c r="F367" s="812" t="s">
        <v>2524</v>
      </c>
      <c r="G367" s="812"/>
      <c r="H367" s="812"/>
      <c r="I367" s="812"/>
      <c r="J367" s="812"/>
    </row>
    <row r="369" spans="2:6" x14ac:dyDescent="0.35">
      <c r="B369" s="368"/>
      <c r="C369" s="390" t="s">
        <v>2525</v>
      </c>
      <c r="D369" s="368"/>
      <c r="E369" s="368"/>
      <c r="F369" s="368"/>
    </row>
    <row r="370" spans="2:6" x14ac:dyDescent="0.35">
      <c r="C370" s="389" t="s">
        <v>23</v>
      </c>
      <c r="D370" s="390"/>
    </row>
    <row r="371" spans="2:6" x14ac:dyDescent="0.35">
      <c r="C371" s="390" t="s">
        <v>2526</v>
      </c>
      <c r="D371" s="390"/>
    </row>
  </sheetData>
  <mergeCells count="50">
    <mergeCell ref="I334:L334"/>
    <mergeCell ref="B356:L356"/>
    <mergeCell ref="C363:L363"/>
    <mergeCell ref="C365:J365"/>
    <mergeCell ref="F367:J367"/>
    <mergeCell ref="C334:C335"/>
    <mergeCell ref="D334:D335"/>
    <mergeCell ref="E334:E335"/>
    <mergeCell ref="F334:F335"/>
    <mergeCell ref="G334:G335"/>
    <mergeCell ref="H334:H335"/>
    <mergeCell ref="E317:N317"/>
    <mergeCell ref="E200:G200"/>
    <mergeCell ref="C208:C209"/>
    <mergeCell ref="D208:D209"/>
    <mergeCell ref="E208:E209"/>
    <mergeCell ref="F208:H208"/>
    <mergeCell ref="I208:K208"/>
    <mergeCell ref="F276:K276"/>
    <mergeCell ref="E289:I289"/>
    <mergeCell ref="J289:N289"/>
    <mergeCell ref="C290:C291"/>
    <mergeCell ref="E316:N316"/>
    <mergeCell ref="C134:C135"/>
    <mergeCell ref="D134:D135"/>
    <mergeCell ref="E134:E135"/>
    <mergeCell ref="F134:G134"/>
    <mergeCell ref="E75:G75"/>
    <mergeCell ref="C79:G79"/>
    <mergeCell ref="C80:G80"/>
    <mergeCell ref="C81:G81"/>
    <mergeCell ref="C82:G82"/>
    <mergeCell ref="C84:G84"/>
    <mergeCell ref="C88:C89"/>
    <mergeCell ref="D88:D89"/>
    <mergeCell ref="E88:E89"/>
    <mergeCell ref="F88:G88"/>
    <mergeCell ref="E126:G126"/>
    <mergeCell ref="E31:G31"/>
    <mergeCell ref="C36:G36"/>
    <mergeCell ref="C42:C43"/>
    <mergeCell ref="D42:D43"/>
    <mergeCell ref="E42:E43"/>
    <mergeCell ref="F42:G42"/>
    <mergeCell ref="E30:G30"/>
    <mergeCell ref="C6:C7"/>
    <mergeCell ref="D6:D7"/>
    <mergeCell ref="E6:E7"/>
    <mergeCell ref="F6:G6"/>
    <mergeCell ref="E29:G29"/>
  </mergeCells>
  <dataValidations count="2">
    <dataValidation type="whole" allowBlank="1" showInputMessage="1" showErrorMessage="1" errorTitle="Please enter a year (4 digits)" error="Value should be a year in the future expressed with 4 digits (YYYY)" sqref="G345:G354" xr:uid="{F6A6E42C-2E14-455D-AD71-FABF16D52704}">
      <formula1>2023</formula1>
      <formula2>3000</formula2>
    </dataValidation>
    <dataValidation type="custom" allowBlank="1" showInputMessage="1" showErrorMessage="1" errorTitle="Please insert a number" error="Input should be a numerical value" sqref="K345:L354" xr:uid="{45EF993D-0A2A-459E-A333-9AD27C5CBA8D}">
      <formula1>ISNUMBER(K345)</formula1>
    </dataValidation>
  </dataValidation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D1FF2-B78B-45A8-BB53-C5F0B9F5C72D}">
  <dimension ref="B2:D30"/>
  <sheetViews>
    <sheetView zoomScale="80" zoomScaleNormal="80" workbookViewId="0"/>
  </sheetViews>
  <sheetFormatPr defaultRowHeight="14.5" x14ac:dyDescent="0.35"/>
  <cols>
    <col min="1" max="1" width="19.7265625" customWidth="1"/>
    <col min="2" max="2" width="26.26953125" customWidth="1"/>
    <col min="4" max="4" width="62.7265625" customWidth="1"/>
  </cols>
  <sheetData>
    <row r="2" spans="2:4" ht="15.5" x14ac:dyDescent="0.35">
      <c r="B2" s="30" t="s">
        <v>705</v>
      </c>
    </row>
    <row r="3" spans="2:4" ht="15" thickBot="1" x14ac:dyDescent="0.4"/>
    <row r="4" spans="2:4" ht="45.75" customHeight="1" thickBot="1" x14ac:dyDescent="0.4">
      <c r="B4" s="39" t="s">
        <v>704</v>
      </c>
      <c r="C4" s="76" t="s">
        <v>94</v>
      </c>
      <c r="D4" s="134"/>
    </row>
    <row r="5" spans="2:4" ht="50" thickBot="1" x14ac:dyDescent="0.4">
      <c r="B5" s="23" t="s">
        <v>703</v>
      </c>
      <c r="C5" s="33" t="s">
        <v>94</v>
      </c>
      <c r="D5" s="8"/>
    </row>
    <row r="6" spans="2:4" ht="34.5" thickBot="1" x14ac:dyDescent="0.4">
      <c r="B6" s="23" t="s">
        <v>702</v>
      </c>
      <c r="C6" s="33" t="s">
        <v>94</v>
      </c>
      <c r="D6" s="8"/>
    </row>
    <row r="7" spans="2:4" ht="34.5" thickBot="1" x14ac:dyDescent="0.4">
      <c r="B7" s="23" t="s">
        <v>701</v>
      </c>
      <c r="C7" s="33" t="s">
        <v>94</v>
      </c>
      <c r="D7" s="8"/>
    </row>
    <row r="8" spans="2:4" ht="37.5" thickBot="1" x14ac:dyDescent="0.4">
      <c r="B8" s="23" t="s">
        <v>700</v>
      </c>
      <c r="C8" s="33" t="s">
        <v>94</v>
      </c>
      <c r="D8" s="8"/>
    </row>
    <row r="9" spans="2:4" ht="34.5" thickBot="1" x14ac:dyDescent="0.4">
      <c r="B9" s="23" t="s">
        <v>699</v>
      </c>
      <c r="C9" s="33" t="s">
        <v>94</v>
      </c>
      <c r="D9" s="8"/>
    </row>
    <row r="11" spans="2:4" x14ac:dyDescent="0.35">
      <c r="B11" t="s">
        <v>23</v>
      </c>
    </row>
    <row r="12" spans="2:4" x14ac:dyDescent="0.35">
      <c r="B12" t="s">
        <v>633</v>
      </c>
    </row>
    <row r="13" spans="2:4" x14ac:dyDescent="0.35">
      <c r="B13" t="s">
        <v>698</v>
      </c>
    </row>
    <row r="14" spans="2:4" x14ac:dyDescent="0.35">
      <c r="B14" t="s">
        <v>697</v>
      </c>
    </row>
    <row r="15" spans="2:4" x14ac:dyDescent="0.35">
      <c r="B15" t="s">
        <v>696</v>
      </c>
    </row>
    <row r="16" spans="2:4" x14ac:dyDescent="0.35">
      <c r="B16" t="s">
        <v>695</v>
      </c>
    </row>
    <row r="17" spans="2:4" x14ac:dyDescent="0.35">
      <c r="B17" t="s">
        <v>694</v>
      </c>
    </row>
    <row r="18" spans="2:4" x14ac:dyDescent="0.35">
      <c r="B18" t="s">
        <v>693</v>
      </c>
    </row>
    <row r="21" spans="2:4" ht="15.5" x14ac:dyDescent="0.35">
      <c r="B21" s="30" t="s">
        <v>692</v>
      </c>
    </row>
    <row r="22" spans="2:4" ht="15" thickBot="1" x14ac:dyDescent="0.4"/>
    <row r="23" spans="2:4" ht="34.5" thickBot="1" x14ac:dyDescent="0.4">
      <c r="B23" s="39" t="s">
        <v>691</v>
      </c>
      <c r="C23" s="76" t="s">
        <v>94</v>
      </c>
      <c r="D23" s="134"/>
    </row>
    <row r="24" spans="2:4" ht="157.5" customHeight="1" thickBot="1" x14ac:dyDescent="0.4">
      <c r="B24" s="23" t="s">
        <v>690</v>
      </c>
      <c r="C24" s="33" t="s">
        <v>94</v>
      </c>
      <c r="D24" s="134" t="s">
        <v>689</v>
      </c>
    </row>
    <row r="25" spans="2:4" ht="240" customHeight="1" thickBot="1" x14ac:dyDescent="0.4">
      <c r="B25" s="23" t="s">
        <v>688</v>
      </c>
      <c r="C25" s="33" t="s">
        <v>94</v>
      </c>
      <c r="D25" s="134" t="s">
        <v>687</v>
      </c>
    </row>
    <row r="27" spans="2:4" x14ac:dyDescent="0.35">
      <c r="B27" t="s">
        <v>23</v>
      </c>
    </row>
    <row r="28" spans="2:4" x14ac:dyDescent="0.35">
      <c r="B28" t="s">
        <v>633</v>
      </c>
    </row>
    <row r="29" spans="2:4" x14ac:dyDescent="0.35">
      <c r="B29" t="s">
        <v>686</v>
      </c>
    </row>
    <row r="30" spans="2:4" x14ac:dyDescent="0.35">
      <c r="B30" t="s">
        <v>685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70920-7012-44AD-BEB3-2633782F7FF1}">
  <dimension ref="B2:J17"/>
  <sheetViews>
    <sheetView zoomScale="70" zoomScaleNormal="70" workbookViewId="0"/>
  </sheetViews>
  <sheetFormatPr defaultRowHeight="14.5" x14ac:dyDescent="0.35"/>
  <cols>
    <col min="1" max="1" width="19.7265625" customWidth="1"/>
    <col min="2" max="2" width="18.453125" customWidth="1"/>
    <col min="3" max="3" width="27" style="38" customWidth="1"/>
    <col min="4" max="4" width="23.1796875" customWidth="1"/>
    <col min="5" max="5" width="44.54296875" customWidth="1"/>
    <col min="6" max="6" width="24.1796875" customWidth="1"/>
    <col min="7" max="7" width="89.1796875" customWidth="1"/>
    <col min="8" max="8" width="90.54296875" customWidth="1"/>
  </cols>
  <sheetData>
    <row r="2" spans="2:10" ht="15.5" x14ac:dyDescent="0.35">
      <c r="B2" s="30" t="s">
        <v>749</v>
      </c>
    </row>
    <row r="3" spans="2:10" ht="15" thickBot="1" x14ac:dyDescent="0.4"/>
    <row r="4" spans="2:10" ht="144.75" customHeight="1" thickBot="1" x14ac:dyDescent="0.4">
      <c r="B4" s="39" t="s">
        <v>748</v>
      </c>
      <c r="C4" s="53" t="s">
        <v>747</v>
      </c>
      <c r="D4" s="53" t="s">
        <v>746</v>
      </c>
      <c r="E4" s="53" t="s">
        <v>2</v>
      </c>
      <c r="F4" s="53" t="s">
        <v>745</v>
      </c>
      <c r="G4" s="53" t="s">
        <v>744</v>
      </c>
      <c r="H4" s="53" t="s">
        <v>743</v>
      </c>
    </row>
    <row r="5" spans="2:10" ht="18" thickBot="1" x14ac:dyDescent="0.4">
      <c r="B5" s="59" t="s">
        <v>15</v>
      </c>
      <c r="C5" s="60" t="s">
        <v>15</v>
      </c>
      <c r="D5" s="60" t="s">
        <v>15</v>
      </c>
      <c r="E5" s="60" t="s">
        <v>15</v>
      </c>
      <c r="F5" s="60" t="s">
        <v>15</v>
      </c>
      <c r="G5" s="60" t="s">
        <v>15</v>
      </c>
      <c r="H5" s="60" t="s">
        <v>15</v>
      </c>
    </row>
    <row r="6" spans="2:10" ht="230.25" customHeight="1" thickBot="1" x14ac:dyDescent="0.4">
      <c r="B6" s="142" t="s">
        <v>742</v>
      </c>
      <c r="C6" s="86" t="s">
        <v>741</v>
      </c>
      <c r="D6" s="86" t="s">
        <v>740</v>
      </c>
      <c r="E6" s="141" t="s">
        <v>739</v>
      </c>
      <c r="F6" s="86" t="s">
        <v>738</v>
      </c>
      <c r="G6" s="141" t="s">
        <v>737</v>
      </c>
      <c r="H6" s="141" t="s">
        <v>736</v>
      </c>
    </row>
    <row r="7" spans="2:10" ht="208.5" customHeight="1" thickBot="1" x14ac:dyDescent="0.4">
      <c r="B7" s="135" t="s">
        <v>735</v>
      </c>
      <c r="C7" s="8" t="s">
        <v>734</v>
      </c>
      <c r="D7" s="8" t="s">
        <v>733</v>
      </c>
      <c r="E7" s="8" t="s">
        <v>732</v>
      </c>
      <c r="F7" s="8" t="s">
        <v>731</v>
      </c>
      <c r="G7" s="8" t="s">
        <v>730</v>
      </c>
      <c r="H7" s="8" t="s">
        <v>729</v>
      </c>
    </row>
    <row r="8" spans="2:10" ht="408.75" customHeight="1" thickBot="1" x14ac:dyDescent="0.4">
      <c r="B8" s="146" t="s">
        <v>728</v>
      </c>
      <c r="C8" s="143" t="s">
        <v>727</v>
      </c>
      <c r="D8" s="145" t="s">
        <v>726</v>
      </c>
      <c r="E8" s="143" t="s">
        <v>725</v>
      </c>
      <c r="F8" s="145" t="s">
        <v>724</v>
      </c>
      <c r="G8" s="144" t="s">
        <v>723</v>
      </c>
      <c r="H8" s="143" t="s">
        <v>722</v>
      </c>
      <c r="J8" s="136"/>
    </row>
    <row r="9" spans="2:10" ht="93.5" thickBot="1" x14ac:dyDescent="0.4">
      <c r="B9" s="142" t="s">
        <v>721</v>
      </c>
      <c r="C9" s="86" t="s">
        <v>711</v>
      </c>
      <c r="D9" s="86" t="s">
        <v>710</v>
      </c>
      <c r="E9" s="141" t="s">
        <v>720</v>
      </c>
      <c r="F9" s="140" t="s">
        <v>719</v>
      </c>
      <c r="G9" s="140" t="s">
        <v>707</v>
      </c>
      <c r="H9" s="139"/>
    </row>
    <row r="10" spans="2:10" ht="93.5" thickBot="1" x14ac:dyDescent="0.4">
      <c r="B10" s="135" t="s">
        <v>718</v>
      </c>
      <c r="C10" s="8" t="s">
        <v>711</v>
      </c>
      <c r="D10" s="8" t="s">
        <v>710</v>
      </c>
      <c r="E10" s="8" t="s">
        <v>717</v>
      </c>
      <c r="F10" s="8" t="s">
        <v>716</v>
      </c>
      <c r="G10" s="138" t="s">
        <v>707</v>
      </c>
      <c r="H10" s="137"/>
      <c r="I10" s="136"/>
    </row>
    <row r="11" spans="2:10" ht="93.5" thickBot="1" x14ac:dyDescent="0.4">
      <c r="B11" s="135" t="s">
        <v>715</v>
      </c>
      <c r="C11" s="8" t="s">
        <v>711</v>
      </c>
      <c r="D11" s="8" t="s">
        <v>710</v>
      </c>
      <c r="E11" s="8" t="s">
        <v>714</v>
      </c>
      <c r="F11" s="8" t="s">
        <v>713</v>
      </c>
      <c r="G11" s="8" t="s">
        <v>707</v>
      </c>
      <c r="H11" s="8"/>
    </row>
    <row r="12" spans="2:10" ht="93.5" thickBot="1" x14ac:dyDescent="0.4">
      <c r="B12" s="135" t="s">
        <v>712</v>
      </c>
      <c r="C12" s="8" t="s">
        <v>711</v>
      </c>
      <c r="D12" s="8" t="s">
        <v>710</v>
      </c>
      <c r="E12" s="8" t="s">
        <v>709</v>
      </c>
      <c r="F12" s="8" t="s">
        <v>708</v>
      </c>
      <c r="G12" s="8" t="s">
        <v>707</v>
      </c>
      <c r="H12" s="8"/>
    </row>
    <row r="16" spans="2:10" x14ac:dyDescent="0.35">
      <c r="B16" t="s">
        <v>551</v>
      </c>
    </row>
    <row r="17" spans="2:2" x14ac:dyDescent="0.35">
      <c r="B17" t="s">
        <v>706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A9926-8F11-46D1-809A-3D8D8629AE33}">
  <dimension ref="B2:F8"/>
  <sheetViews>
    <sheetView zoomScale="80" zoomScaleNormal="80" workbookViewId="0"/>
  </sheetViews>
  <sheetFormatPr defaultRowHeight="14.5" x14ac:dyDescent="0.35"/>
  <cols>
    <col min="1" max="1" width="19.7265625" customWidth="1"/>
  </cols>
  <sheetData>
    <row r="2" spans="2:6" ht="15.5" x14ac:dyDescent="0.35">
      <c r="B2" s="30" t="s">
        <v>824</v>
      </c>
    </row>
    <row r="3" spans="2:6" ht="15" thickBot="1" x14ac:dyDescent="0.4"/>
    <row r="4" spans="2:6" ht="248.5" thickBot="1" x14ac:dyDescent="0.4">
      <c r="B4" s="166" t="s">
        <v>825</v>
      </c>
      <c r="C4" s="32" t="s">
        <v>826</v>
      </c>
      <c r="D4" s="32" t="s">
        <v>827</v>
      </c>
      <c r="E4" s="32" t="s">
        <v>828</v>
      </c>
      <c r="F4" s="32" t="s">
        <v>829</v>
      </c>
    </row>
    <row r="5" spans="2:6" ht="18" thickBot="1" x14ac:dyDescent="0.4">
      <c r="B5" s="167" t="s">
        <v>286</v>
      </c>
      <c r="C5" s="168" t="s">
        <v>286</v>
      </c>
      <c r="D5" s="168" t="s">
        <v>286</v>
      </c>
      <c r="E5" s="168" t="s">
        <v>286</v>
      </c>
      <c r="F5" s="168" t="s">
        <v>286</v>
      </c>
    </row>
    <row r="6" spans="2:6" ht="47" thickBot="1" x14ac:dyDescent="0.4">
      <c r="B6" s="169" t="s">
        <v>830</v>
      </c>
      <c r="C6" s="14"/>
      <c r="D6" s="14"/>
      <c r="E6" s="14"/>
      <c r="F6" s="14"/>
    </row>
    <row r="7" spans="2:6" ht="47" thickBot="1" x14ac:dyDescent="0.4">
      <c r="B7" s="169" t="s">
        <v>831</v>
      </c>
      <c r="C7" s="14"/>
      <c r="D7" s="14"/>
      <c r="E7" s="14"/>
      <c r="F7" s="14"/>
    </row>
    <row r="8" spans="2:6" ht="62.5" thickBot="1" x14ac:dyDescent="0.4">
      <c r="B8" s="169" t="s">
        <v>22</v>
      </c>
      <c r="C8" s="14"/>
      <c r="D8" s="14"/>
      <c r="E8" s="14"/>
      <c r="F8" s="14"/>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621AFA-EF39-4A49-860B-BDD1A49316D7}">
  <dimension ref="B2:D9"/>
  <sheetViews>
    <sheetView zoomScale="80" zoomScaleNormal="80" workbookViewId="0"/>
  </sheetViews>
  <sheetFormatPr defaultRowHeight="14.5" x14ac:dyDescent="0.35"/>
  <cols>
    <col min="1" max="1" width="19.7265625" customWidth="1"/>
    <col min="2" max="2" width="22.81640625" customWidth="1"/>
    <col min="4" max="4" width="70.7265625" bestFit="1" customWidth="1"/>
  </cols>
  <sheetData>
    <row r="2" spans="2:4" ht="15.5" x14ac:dyDescent="0.35">
      <c r="B2" s="30" t="s">
        <v>756</v>
      </c>
    </row>
    <row r="3" spans="2:4" ht="15" thickBot="1" x14ac:dyDescent="0.4"/>
    <row r="4" spans="2:4" ht="409.5" customHeight="1" thickBot="1" x14ac:dyDescent="0.4">
      <c r="B4" s="39" t="s">
        <v>755</v>
      </c>
      <c r="C4" s="76" t="s">
        <v>14</v>
      </c>
      <c r="D4" s="134" t="s">
        <v>754</v>
      </c>
    </row>
    <row r="5" spans="2:4" ht="265.5" customHeight="1" thickBot="1" x14ac:dyDescent="0.4">
      <c r="B5" s="23" t="s">
        <v>753</v>
      </c>
      <c r="C5" s="33" t="s">
        <v>15</v>
      </c>
      <c r="D5" s="8" t="s">
        <v>752</v>
      </c>
    </row>
    <row r="7" spans="2:4" x14ac:dyDescent="0.35">
      <c r="B7" t="s">
        <v>23</v>
      </c>
    </row>
    <row r="8" spans="2:4" x14ac:dyDescent="0.35">
      <c r="B8" t="s">
        <v>751</v>
      </c>
    </row>
    <row r="9" spans="2:4" x14ac:dyDescent="0.35">
      <c r="B9" t="s">
        <v>750</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E204E-E0F5-4BA5-9F4D-32CE265F375C}">
  <dimension ref="A2:D29"/>
  <sheetViews>
    <sheetView zoomScale="80" zoomScaleNormal="80" workbookViewId="0"/>
  </sheetViews>
  <sheetFormatPr defaultColWidth="9.1796875" defaultRowHeight="14.5" x14ac:dyDescent="0.35"/>
  <cols>
    <col min="1" max="1" width="15.26953125" style="180" customWidth="1"/>
    <col min="2" max="2" width="46" style="180" customWidth="1"/>
    <col min="3" max="3" width="16.7265625" style="180" customWidth="1"/>
    <col min="4" max="4" width="103.26953125" style="180" customWidth="1"/>
    <col min="5" max="16384" width="9.1796875" style="180"/>
  </cols>
  <sheetData>
    <row r="2" spans="1:4" ht="15.5" x14ac:dyDescent="0.35">
      <c r="A2" s="181" t="s">
        <v>832</v>
      </c>
      <c r="B2" s="182" t="s">
        <v>833</v>
      </c>
      <c r="C2" s="181" t="s">
        <v>353</v>
      </c>
      <c r="D2" s="183" t="s">
        <v>761</v>
      </c>
    </row>
    <row r="3" spans="1:4" ht="377.25" customHeight="1" x14ac:dyDescent="0.35">
      <c r="A3" s="611" t="s">
        <v>834</v>
      </c>
      <c r="B3" s="184" t="s">
        <v>835</v>
      </c>
      <c r="C3" s="612" t="s">
        <v>14</v>
      </c>
      <c r="D3" s="613" t="s">
        <v>2922</v>
      </c>
    </row>
    <row r="4" spans="1:4" ht="138.75" customHeight="1" x14ac:dyDescent="0.35">
      <c r="A4" s="611" t="s">
        <v>834</v>
      </c>
      <c r="B4" s="184" t="s">
        <v>836</v>
      </c>
      <c r="C4" s="612" t="s">
        <v>14</v>
      </c>
      <c r="D4" s="614" t="s">
        <v>2923</v>
      </c>
    </row>
    <row r="5" spans="1:4" ht="164.25" customHeight="1" x14ac:dyDescent="0.35">
      <c r="A5" s="611" t="s">
        <v>834</v>
      </c>
      <c r="B5" s="184" t="s">
        <v>837</v>
      </c>
      <c r="C5" s="612" t="s">
        <v>14</v>
      </c>
      <c r="D5" s="614" t="s">
        <v>2924</v>
      </c>
    </row>
    <row r="6" spans="1:4" x14ac:dyDescent="0.35">
      <c r="D6" s="615"/>
    </row>
    <row r="7" spans="1:4" x14ac:dyDescent="0.35">
      <c r="D7" s="615"/>
    </row>
    <row r="8" spans="1:4" x14ac:dyDescent="0.35">
      <c r="D8" s="615"/>
    </row>
    <row r="9" spans="1:4" x14ac:dyDescent="0.35">
      <c r="D9" s="615"/>
    </row>
    <row r="10" spans="1:4" x14ac:dyDescent="0.35">
      <c r="D10" s="615"/>
    </row>
    <row r="11" spans="1:4" x14ac:dyDescent="0.35">
      <c r="B11" s="616"/>
      <c r="D11" s="615"/>
    </row>
    <row r="12" spans="1:4" x14ac:dyDescent="0.35">
      <c r="D12" s="617"/>
    </row>
    <row r="13" spans="1:4" x14ac:dyDescent="0.35">
      <c r="D13" s="615"/>
    </row>
    <row r="14" spans="1:4" x14ac:dyDescent="0.35">
      <c r="D14" s="615"/>
    </row>
    <row r="15" spans="1:4" x14ac:dyDescent="0.35">
      <c r="B15" s="616"/>
      <c r="D15" s="618"/>
    </row>
    <row r="17" spans="2:4" x14ac:dyDescent="0.35">
      <c r="D17" s="618"/>
    </row>
    <row r="18" spans="2:4" x14ac:dyDescent="0.35">
      <c r="B18" s="615"/>
      <c r="D18" s="619"/>
    </row>
    <row r="19" spans="2:4" x14ac:dyDescent="0.35">
      <c r="B19" s="615"/>
    </row>
    <row r="20" spans="2:4" x14ac:dyDescent="0.35">
      <c r="B20" s="618"/>
    </row>
    <row r="21" spans="2:4" x14ac:dyDescent="0.35">
      <c r="B21" s="620"/>
    </row>
    <row r="23" spans="2:4" x14ac:dyDescent="0.35">
      <c r="B23" s="620"/>
    </row>
    <row r="25" spans="2:4" x14ac:dyDescent="0.35">
      <c r="B25" s="620"/>
    </row>
    <row r="27" spans="2:4" x14ac:dyDescent="0.35">
      <c r="B27" s="620"/>
    </row>
    <row r="29" spans="2:4" x14ac:dyDescent="0.35">
      <c r="B29" s="620"/>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22EC0-87F2-4CA5-B680-7F69DEAFEBD1}">
  <dimension ref="B2:E94"/>
  <sheetViews>
    <sheetView zoomScale="70" zoomScaleNormal="70" workbookViewId="0">
      <selection activeCell="E79" sqref="E79"/>
    </sheetView>
  </sheetViews>
  <sheetFormatPr defaultRowHeight="14.5" x14ac:dyDescent="0.35"/>
  <cols>
    <col min="1" max="1" width="19.7265625" customWidth="1"/>
    <col min="2" max="2" width="29.81640625" customWidth="1"/>
    <col min="3" max="3" width="32.7265625" customWidth="1"/>
    <col min="4" max="4" width="88" customWidth="1"/>
    <col min="5" max="5" width="113.453125" customWidth="1"/>
  </cols>
  <sheetData>
    <row r="2" spans="2:5" ht="15.5" x14ac:dyDescent="0.35">
      <c r="B2" s="30" t="s">
        <v>759</v>
      </c>
    </row>
    <row r="3" spans="2:5" ht="15" thickBot="1" x14ac:dyDescent="0.4"/>
    <row r="4" spans="2:5" ht="47" thickBot="1" x14ac:dyDescent="0.4">
      <c r="B4" s="39" t="s">
        <v>760</v>
      </c>
      <c r="C4" s="65" t="s">
        <v>353</v>
      </c>
      <c r="D4" s="65" t="s">
        <v>761</v>
      </c>
    </row>
    <row r="5" spans="2:5" ht="94.5" customHeight="1" thickBot="1" x14ac:dyDescent="0.4">
      <c r="B5" s="147" t="s">
        <v>762</v>
      </c>
      <c r="C5" s="126" t="s">
        <v>14</v>
      </c>
      <c r="D5" s="148" t="s">
        <v>763</v>
      </c>
    </row>
    <row r="6" spans="2:5" ht="82.5" customHeight="1" thickBot="1" x14ac:dyDescent="0.4">
      <c r="B6" s="147" t="s">
        <v>764</v>
      </c>
      <c r="C6" s="126" t="s">
        <v>94</v>
      </c>
      <c r="D6" s="149"/>
    </row>
    <row r="7" spans="2:5" ht="384" customHeight="1" thickBot="1" x14ac:dyDescent="0.4">
      <c r="B7" s="147" t="s">
        <v>765</v>
      </c>
      <c r="C7" s="126" t="s">
        <v>94</v>
      </c>
      <c r="D7" s="150" t="s">
        <v>766</v>
      </c>
    </row>
    <row r="8" spans="2:5" ht="187.5" customHeight="1" thickBot="1" x14ac:dyDescent="0.4">
      <c r="B8" s="147" t="s">
        <v>767</v>
      </c>
      <c r="C8" s="126" t="s">
        <v>94</v>
      </c>
      <c r="D8" s="150" t="s">
        <v>768</v>
      </c>
    </row>
    <row r="9" spans="2:5" x14ac:dyDescent="0.35">
      <c r="B9" s="41" t="s">
        <v>769</v>
      </c>
    </row>
    <row r="10" spans="2:5" ht="25.5" x14ac:dyDescent="0.35">
      <c r="B10" s="151" t="s">
        <v>770</v>
      </c>
    </row>
    <row r="11" spans="2:5" x14ac:dyDescent="0.35">
      <c r="B11" s="151"/>
    </row>
    <row r="13" spans="2:5" ht="15.5" x14ac:dyDescent="0.35">
      <c r="B13" s="30" t="s">
        <v>771</v>
      </c>
    </row>
    <row r="14" spans="2:5" ht="15" thickBot="1" x14ac:dyDescent="0.4"/>
    <row r="15" spans="2:5" ht="120" customHeight="1" thickBot="1" x14ac:dyDescent="0.4">
      <c r="B15" s="39" t="s">
        <v>772</v>
      </c>
      <c r="C15" s="65" t="s">
        <v>773</v>
      </c>
      <c r="D15" s="65" t="s">
        <v>353</v>
      </c>
      <c r="E15" s="65" t="s">
        <v>761</v>
      </c>
    </row>
    <row r="16" spans="2:5" ht="16" thickBot="1" x14ac:dyDescent="0.4">
      <c r="B16" s="831" t="s">
        <v>774</v>
      </c>
      <c r="C16" s="832"/>
      <c r="D16" s="832"/>
      <c r="E16" s="833"/>
    </row>
    <row r="17" spans="2:5" ht="363.75" customHeight="1" thickBot="1" x14ac:dyDescent="0.4">
      <c r="B17" s="828" t="s">
        <v>775</v>
      </c>
      <c r="C17" s="58" t="s">
        <v>776</v>
      </c>
      <c r="D17" s="40" t="s">
        <v>14</v>
      </c>
      <c r="E17" s="152" t="s">
        <v>805</v>
      </c>
    </row>
    <row r="18" spans="2:5" ht="39.75" customHeight="1" thickBot="1" x14ac:dyDescent="0.4">
      <c r="B18" s="829"/>
      <c r="C18" s="5" t="s">
        <v>757</v>
      </c>
      <c r="D18" s="126" t="s">
        <v>15</v>
      </c>
      <c r="E18" s="148" t="s">
        <v>777</v>
      </c>
    </row>
    <row r="19" spans="2:5" ht="31.5" customHeight="1" thickBot="1" x14ac:dyDescent="0.4">
      <c r="B19" s="829"/>
      <c r="C19" s="29" t="s">
        <v>778</v>
      </c>
      <c r="D19" s="126" t="s">
        <v>15</v>
      </c>
      <c r="E19" s="149"/>
    </row>
    <row r="20" spans="2:5" ht="33" customHeight="1" thickBot="1" x14ac:dyDescent="0.4">
      <c r="B20" s="829"/>
      <c r="C20" s="29" t="s">
        <v>779</v>
      </c>
      <c r="D20" s="126" t="s">
        <v>15</v>
      </c>
      <c r="E20" s="153" t="s">
        <v>777</v>
      </c>
    </row>
    <row r="21" spans="2:5" ht="31.5" customHeight="1" thickBot="1" x14ac:dyDescent="0.4">
      <c r="B21" s="829"/>
      <c r="C21" s="29" t="s">
        <v>780</v>
      </c>
      <c r="D21" s="126" t="s">
        <v>15</v>
      </c>
      <c r="E21" s="149"/>
    </row>
    <row r="22" spans="2:5" ht="42" customHeight="1" thickBot="1" x14ac:dyDescent="0.4">
      <c r="B22" s="830"/>
      <c r="C22" s="29" t="s">
        <v>781</v>
      </c>
      <c r="D22" s="126" t="s">
        <v>15</v>
      </c>
      <c r="E22" s="149"/>
    </row>
    <row r="23" spans="2:5" ht="152.25" customHeight="1" thickBot="1" x14ac:dyDescent="0.4">
      <c r="B23" s="834" t="s">
        <v>782</v>
      </c>
      <c r="C23" s="29" t="s">
        <v>776</v>
      </c>
      <c r="D23" s="126" t="s">
        <v>94</v>
      </c>
      <c r="E23" s="149"/>
    </row>
    <row r="24" spans="2:5" ht="35.25" customHeight="1" thickBot="1" x14ac:dyDescent="0.4">
      <c r="B24" s="835"/>
      <c r="C24" s="29" t="s">
        <v>757</v>
      </c>
      <c r="D24" s="126" t="s">
        <v>94</v>
      </c>
      <c r="E24" s="148"/>
    </row>
    <row r="25" spans="2:5" ht="27.75" customHeight="1" thickBot="1" x14ac:dyDescent="0.4">
      <c r="B25" s="835"/>
      <c r="C25" s="29" t="s">
        <v>778</v>
      </c>
      <c r="D25" s="126" t="s">
        <v>94</v>
      </c>
      <c r="E25" s="148"/>
    </row>
    <row r="26" spans="2:5" ht="24.75" customHeight="1" thickBot="1" x14ac:dyDescent="0.4">
      <c r="B26" s="835"/>
      <c r="C26" s="29" t="s">
        <v>779</v>
      </c>
      <c r="D26" s="126" t="s">
        <v>94</v>
      </c>
      <c r="E26" s="148"/>
    </row>
    <row r="27" spans="2:5" ht="27" customHeight="1" thickBot="1" x14ac:dyDescent="0.4">
      <c r="B27" s="835"/>
      <c r="C27" s="29" t="s">
        <v>780</v>
      </c>
      <c r="D27" s="126" t="s">
        <v>94</v>
      </c>
      <c r="E27" s="148"/>
    </row>
    <row r="28" spans="2:5" ht="31.5" thickBot="1" x14ac:dyDescent="0.4">
      <c r="B28" s="836"/>
      <c r="C28" s="29" t="s">
        <v>781</v>
      </c>
      <c r="D28" s="126" t="s">
        <v>94</v>
      </c>
      <c r="E28" s="148"/>
    </row>
    <row r="29" spans="2:5" ht="96" customHeight="1" thickBot="1" x14ac:dyDescent="0.4">
      <c r="B29" s="825" t="s">
        <v>783</v>
      </c>
      <c r="C29" s="5" t="s">
        <v>776</v>
      </c>
      <c r="D29" s="126" t="s">
        <v>14</v>
      </c>
      <c r="E29" s="152" t="s">
        <v>784</v>
      </c>
    </row>
    <row r="30" spans="2:5" ht="75.75" customHeight="1" thickBot="1" x14ac:dyDescent="0.4">
      <c r="B30" s="826"/>
      <c r="C30" s="5" t="s">
        <v>757</v>
      </c>
      <c r="D30" s="126" t="s">
        <v>15</v>
      </c>
      <c r="E30" s="148" t="s">
        <v>785</v>
      </c>
    </row>
    <row r="31" spans="2:5" ht="71.25" customHeight="1" thickBot="1" x14ac:dyDescent="0.4">
      <c r="B31" s="826"/>
      <c r="C31" s="5" t="s">
        <v>778</v>
      </c>
      <c r="D31" s="126" t="s">
        <v>15</v>
      </c>
      <c r="E31" s="148" t="s">
        <v>786</v>
      </c>
    </row>
    <row r="32" spans="2:5" ht="138" customHeight="1" thickBot="1" x14ac:dyDescent="0.4">
      <c r="B32" s="826"/>
      <c r="C32" s="5" t="s">
        <v>779</v>
      </c>
      <c r="D32" s="126" t="s">
        <v>15</v>
      </c>
      <c r="E32" s="148" t="s">
        <v>787</v>
      </c>
    </row>
    <row r="33" spans="2:5" ht="27" customHeight="1" thickBot="1" x14ac:dyDescent="0.4">
      <c r="B33" s="826"/>
      <c r="C33" s="5" t="s">
        <v>780</v>
      </c>
      <c r="D33" s="126" t="s">
        <v>15</v>
      </c>
      <c r="E33" s="149"/>
    </row>
    <row r="34" spans="2:5" ht="31.5" thickBot="1" x14ac:dyDescent="0.4">
      <c r="B34" s="827"/>
      <c r="C34" s="5" t="s">
        <v>781</v>
      </c>
      <c r="D34" s="126" t="s">
        <v>15</v>
      </c>
      <c r="E34" s="149"/>
    </row>
    <row r="35" spans="2:5" ht="16" thickBot="1" x14ac:dyDescent="0.4">
      <c r="B35" s="831" t="s">
        <v>788</v>
      </c>
      <c r="C35" s="832"/>
      <c r="D35" s="832"/>
      <c r="E35" s="833"/>
    </row>
    <row r="36" spans="2:5" ht="316.5" customHeight="1" thickBot="1" x14ac:dyDescent="0.4">
      <c r="B36" s="825" t="s">
        <v>789</v>
      </c>
      <c r="C36" s="65" t="s">
        <v>776</v>
      </c>
      <c r="D36" s="40" t="s">
        <v>14</v>
      </c>
      <c r="E36" s="152" t="s">
        <v>838</v>
      </c>
    </row>
    <row r="37" spans="2:5" ht="41.25" customHeight="1" thickBot="1" x14ac:dyDescent="0.4">
      <c r="B37" s="826"/>
      <c r="C37" s="29" t="s">
        <v>757</v>
      </c>
      <c r="D37" s="126" t="s">
        <v>15</v>
      </c>
      <c r="E37" s="149"/>
    </row>
    <row r="38" spans="2:5" ht="18" thickBot="1" x14ac:dyDescent="0.4">
      <c r="B38" s="826"/>
      <c r="C38" s="29" t="s">
        <v>778</v>
      </c>
      <c r="D38" s="126" t="s">
        <v>15</v>
      </c>
      <c r="E38" s="149"/>
    </row>
    <row r="39" spans="2:5" ht="110.25" customHeight="1" thickBot="1" x14ac:dyDescent="0.4">
      <c r="B39" s="826"/>
      <c r="C39" s="29" t="s">
        <v>779</v>
      </c>
      <c r="D39" s="126" t="s">
        <v>15</v>
      </c>
      <c r="E39" s="148" t="s">
        <v>790</v>
      </c>
    </row>
    <row r="40" spans="2:5" ht="18" thickBot="1" x14ac:dyDescent="0.4">
      <c r="B40" s="826"/>
      <c r="C40" s="29" t="s">
        <v>780</v>
      </c>
      <c r="D40" s="126" t="s">
        <v>15</v>
      </c>
      <c r="E40" s="149"/>
    </row>
    <row r="41" spans="2:5" ht="31.5" thickBot="1" x14ac:dyDescent="0.4">
      <c r="B41" s="827"/>
      <c r="C41" s="5" t="s">
        <v>781</v>
      </c>
      <c r="D41" s="126" t="s">
        <v>15</v>
      </c>
      <c r="E41" s="149"/>
    </row>
    <row r="42" spans="2:5" ht="318" customHeight="1" thickBot="1" x14ac:dyDescent="0.4">
      <c r="B42" s="825" t="s">
        <v>791</v>
      </c>
      <c r="C42" s="5" t="s">
        <v>776</v>
      </c>
      <c r="D42" s="126" t="s">
        <v>94</v>
      </c>
      <c r="E42" s="148" t="s">
        <v>803</v>
      </c>
    </row>
    <row r="43" spans="2:5" ht="30.75" customHeight="1" thickBot="1" x14ac:dyDescent="0.4">
      <c r="B43" s="826"/>
      <c r="C43" s="5" t="s">
        <v>757</v>
      </c>
      <c r="D43" s="126" t="s">
        <v>94</v>
      </c>
      <c r="E43" s="149"/>
    </row>
    <row r="44" spans="2:5" ht="16" thickBot="1" x14ac:dyDescent="0.4">
      <c r="B44" s="826"/>
      <c r="C44" s="5" t="s">
        <v>778</v>
      </c>
      <c r="D44" s="126" t="s">
        <v>94</v>
      </c>
      <c r="E44" s="149"/>
    </row>
    <row r="45" spans="2:5" ht="16" thickBot="1" x14ac:dyDescent="0.4">
      <c r="B45" s="826"/>
      <c r="C45" s="5" t="s">
        <v>779</v>
      </c>
      <c r="D45" s="126" t="s">
        <v>94</v>
      </c>
      <c r="E45" s="149"/>
    </row>
    <row r="46" spans="2:5" ht="16" thickBot="1" x14ac:dyDescent="0.4">
      <c r="B46" s="826"/>
      <c r="C46" s="5" t="s">
        <v>780</v>
      </c>
      <c r="D46" s="126" t="s">
        <v>94</v>
      </c>
      <c r="E46" s="149"/>
    </row>
    <row r="47" spans="2:5" ht="31.5" thickBot="1" x14ac:dyDescent="0.4">
      <c r="B47" s="827"/>
      <c r="C47" s="5" t="s">
        <v>781</v>
      </c>
      <c r="D47" s="126" t="s">
        <v>94</v>
      </c>
      <c r="E47" s="149"/>
    </row>
    <row r="48" spans="2:5" ht="52.5" customHeight="1" thickBot="1" x14ac:dyDescent="0.4">
      <c r="B48" s="825" t="s">
        <v>792</v>
      </c>
      <c r="C48" s="5" t="s">
        <v>776</v>
      </c>
      <c r="D48" s="126" t="s">
        <v>94</v>
      </c>
      <c r="E48" s="153" t="s">
        <v>793</v>
      </c>
    </row>
    <row r="49" spans="2:5" ht="38.25" customHeight="1" thickBot="1" x14ac:dyDescent="0.4">
      <c r="B49" s="826"/>
      <c r="C49" s="5" t="s">
        <v>757</v>
      </c>
      <c r="D49" s="126" t="s">
        <v>94</v>
      </c>
      <c r="E49" s="149"/>
    </row>
    <row r="50" spans="2:5" ht="38.25" customHeight="1" thickBot="1" x14ac:dyDescent="0.4">
      <c r="B50" s="826"/>
      <c r="C50" s="5" t="s">
        <v>778</v>
      </c>
      <c r="D50" s="126" t="s">
        <v>94</v>
      </c>
      <c r="E50" s="149"/>
    </row>
    <row r="51" spans="2:5" ht="23.25" customHeight="1" thickBot="1" x14ac:dyDescent="0.4">
      <c r="B51" s="826"/>
      <c r="C51" s="5" t="s">
        <v>779</v>
      </c>
      <c r="D51" s="126" t="s">
        <v>94</v>
      </c>
      <c r="E51" s="149"/>
    </row>
    <row r="52" spans="2:5" ht="24" customHeight="1" thickBot="1" x14ac:dyDescent="0.4">
      <c r="B52" s="826"/>
      <c r="C52" s="5" t="s">
        <v>780</v>
      </c>
      <c r="D52" s="126" t="s">
        <v>94</v>
      </c>
      <c r="E52" s="149"/>
    </row>
    <row r="53" spans="2:5" ht="31.5" thickBot="1" x14ac:dyDescent="0.4">
      <c r="B53" s="827"/>
      <c r="C53" s="5" t="s">
        <v>781</v>
      </c>
      <c r="D53" s="126" t="s">
        <v>94</v>
      </c>
      <c r="E53" s="149"/>
    </row>
    <row r="54" spans="2:5" ht="266.25" customHeight="1" thickBot="1" x14ac:dyDescent="0.4">
      <c r="B54" s="825" t="s">
        <v>794</v>
      </c>
      <c r="C54" s="29" t="s">
        <v>776</v>
      </c>
      <c r="D54" s="126" t="s">
        <v>94</v>
      </c>
      <c r="E54" s="153" t="s">
        <v>804</v>
      </c>
    </row>
    <row r="55" spans="2:5" ht="31.5" customHeight="1" thickBot="1" x14ac:dyDescent="0.4">
      <c r="B55" s="826"/>
      <c r="C55" s="29" t="s">
        <v>757</v>
      </c>
      <c r="D55" s="126" t="s">
        <v>94</v>
      </c>
      <c r="E55" s="149"/>
    </row>
    <row r="56" spans="2:5" ht="42.75" customHeight="1" thickBot="1" x14ac:dyDescent="0.4">
      <c r="B56" s="826"/>
      <c r="C56" s="29" t="s">
        <v>778</v>
      </c>
      <c r="D56" s="126" t="s">
        <v>94</v>
      </c>
      <c r="E56" s="149"/>
    </row>
    <row r="57" spans="2:5" ht="16" thickBot="1" x14ac:dyDescent="0.4">
      <c r="B57" s="826"/>
      <c r="C57" s="29" t="s">
        <v>779</v>
      </c>
      <c r="D57" s="126" t="s">
        <v>94</v>
      </c>
      <c r="E57" s="149"/>
    </row>
    <row r="58" spans="2:5" ht="28.5" customHeight="1" thickBot="1" x14ac:dyDescent="0.4">
      <c r="B58" s="826"/>
      <c r="C58" s="29" t="s">
        <v>780</v>
      </c>
      <c r="D58" s="126" t="s">
        <v>94</v>
      </c>
      <c r="E58" s="149"/>
    </row>
    <row r="59" spans="2:5" ht="31.5" thickBot="1" x14ac:dyDescent="0.4">
      <c r="B59" s="827"/>
      <c r="C59" s="29" t="s">
        <v>781</v>
      </c>
      <c r="D59" s="126" t="s">
        <v>94</v>
      </c>
      <c r="E59" s="149"/>
    </row>
    <row r="60" spans="2:5" ht="16" thickBot="1" x14ac:dyDescent="0.4">
      <c r="B60" s="831" t="s">
        <v>795</v>
      </c>
      <c r="C60" s="832"/>
      <c r="D60" s="832"/>
      <c r="E60" s="833"/>
    </row>
    <row r="61" spans="2:5" ht="163.5" customHeight="1" thickBot="1" x14ac:dyDescent="0.4">
      <c r="B61" s="828" t="s">
        <v>796</v>
      </c>
      <c r="C61" s="58" t="s">
        <v>776</v>
      </c>
      <c r="D61" s="40" t="s">
        <v>94</v>
      </c>
      <c r="E61" s="154"/>
    </row>
    <row r="62" spans="2:5" ht="37.5" customHeight="1" thickBot="1" x14ac:dyDescent="0.4">
      <c r="B62" s="829"/>
      <c r="C62" s="5" t="s">
        <v>757</v>
      </c>
      <c r="D62" s="126" t="s">
        <v>94</v>
      </c>
      <c r="E62" s="148"/>
    </row>
    <row r="63" spans="2:5" ht="27" customHeight="1" thickBot="1" x14ac:dyDescent="0.4">
      <c r="B63" s="829"/>
      <c r="C63" s="5" t="s">
        <v>778</v>
      </c>
      <c r="D63" s="126" t="s">
        <v>94</v>
      </c>
      <c r="E63" s="148"/>
    </row>
    <row r="64" spans="2:5" ht="24" customHeight="1" thickBot="1" x14ac:dyDescent="0.4">
      <c r="B64" s="829"/>
      <c r="C64" s="5" t="s">
        <v>779</v>
      </c>
      <c r="D64" s="126" t="s">
        <v>94</v>
      </c>
      <c r="E64" s="148"/>
    </row>
    <row r="65" spans="2:5" ht="30.75" customHeight="1" thickBot="1" x14ac:dyDescent="0.4">
      <c r="B65" s="829"/>
      <c r="C65" s="29" t="s">
        <v>780</v>
      </c>
      <c r="D65" s="126" t="s">
        <v>94</v>
      </c>
      <c r="E65" s="148"/>
    </row>
    <row r="66" spans="2:5" ht="31.5" thickBot="1" x14ac:dyDescent="0.4">
      <c r="B66" s="830"/>
      <c r="C66" s="29" t="s">
        <v>781</v>
      </c>
      <c r="D66" s="126" t="s">
        <v>94</v>
      </c>
      <c r="E66" s="148"/>
    </row>
    <row r="67" spans="2:5" ht="120.75" customHeight="1" thickBot="1" x14ac:dyDescent="0.4">
      <c r="B67" s="834" t="s">
        <v>797</v>
      </c>
      <c r="C67" s="29" t="s">
        <v>776</v>
      </c>
      <c r="D67" s="126" t="s">
        <v>94</v>
      </c>
      <c r="E67" s="148"/>
    </row>
    <row r="68" spans="2:5" ht="16" thickBot="1" x14ac:dyDescent="0.4">
      <c r="B68" s="835"/>
      <c r="C68" s="29" t="s">
        <v>757</v>
      </c>
      <c r="D68" s="126" t="s">
        <v>94</v>
      </c>
      <c r="E68" s="148"/>
    </row>
    <row r="69" spans="2:5" ht="16" thickBot="1" x14ac:dyDescent="0.4">
      <c r="B69" s="835"/>
      <c r="C69" s="29" t="s">
        <v>778</v>
      </c>
      <c r="D69" s="126" t="s">
        <v>94</v>
      </c>
      <c r="E69" s="148"/>
    </row>
    <row r="70" spans="2:5" ht="16" thickBot="1" x14ac:dyDescent="0.4">
      <c r="B70" s="835"/>
      <c r="C70" s="29" t="s">
        <v>779</v>
      </c>
      <c r="D70" s="126" t="s">
        <v>94</v>
      </c>
      <c r="E70" s="148"/>
    </row>
    <row r="71" spans="2:5" ht="16" thickBot="1" x14ac:dyDescent="0.4">
      <c r="B71" s="835"/>
      <c r="C71" s="29" t="s">
        <v>780</v>
      </c>
      <c r="D71" s="126" t="s">
        <v>94</v>
      </c>
      <c r="E71" s="148"/>
    </row>
    <row r="72" spans="2:5" ht="31.5" thickBot="1" x14ac:dyDescent="0.4">
      <c r="B72" s="836"/>
      <c r="C72" s="29" t="s">
        <v>781</v>
      </c>
      <c r="D72" s="126" t="s">
        <v>94</v>
      </c>
      <c r="E72" s="148"/>
    </row>
    <row r="73" spans="2:5" ht="238.5" customHeight="1" thickBot="1" x14ac:dyDescent="0.4">
      <c r="B73" s="825" t="s">
        <v>798</v>
      </c>
      <c r="C73" s="29" t="s">
        <v>776</v>
      </c>
      <c r="D73" s="126" t="s">
        <v>94</v>
      </c>
      <c r="E73" s="148"/>
    </row>
    <row r="74" spans="2:5" ht="16" thickBot="1" x14ac:dyDescent="0.4">
      <c r="B74" s="826"/>
      <c r="C74" s="5" t="s">
        <v>757</v>
      </c>
      <c r="D74" s="126" t="s">
        <v>94</v>
      </c>
      <c r="E74" s="148"/>
    </row>
    <row r="75" spans="2:5" ht="16" thickBot="1" x14ac:dyDescent="0.4">
      <c r="B75" s="826"/>
      <c r="C75" s="5" t="s">
        <v>778</v>
      </c>
      <c r="D75" s="126" t="s">
        <v>94</v>
      </c>
      <c r="E75" s="148"/>
    </row>
    <row r="76" spans="2:5" ht="16" thickBot="1" x14ac:dyDescent="0.4">
      <c r="B76" s="826"/>
      <c r="C76" s="5" t="s">
        <v>779</v>
      </c>
      <c r="D76" s="126" t="s">
        <v>94</v>
      </c>
      <c r="E76" s="148"/>
    </row>
    <row r="77" spans="2:5" ht="16" thickBot="1" x14ac:dyDescent="0.4">
      <c r="B77" s="826"/>
      <c r="C77" s="5" t="s">
        <v>780</v>
      </c>
      <c r="D77" s="126" t="s">
        <v>94</v>
      </c>
      <c r="E77" s="148"/>
    </row>
    <row r="78" spans="2:5" ht="31.5" thickBot="1" x14ac:dyDescent="0.4">
      <c r="B78" s="827"/>
      <c r="C78" s="5" t="s">
        <v>781</v>
      </c>
      <c r="D78" s="126" t="s">
        <v>94</v>
      </c>
      <c r="E78" s="148"/>
    </row>
    <row r="79" spans="2:5" ht="78" customHeight="1" thickBot="1" x14ac:dyDescent="0.4">
      <c r="B79" s="828" t="s">
        <v>799</v>
      </c>
      <c r="C79" s="5" t="s">
        <v>776</v>
      </c>
      <c r="D79" s="126" t="s">
        <v>14</v>
      </c>
      <c r="E79" s="148" t="s">
        <v>800</v>
      </c>
    </row>
    <row r="80" spans="2:5" ht="29.25" customHeight="1" thickBot="1" x14ac:dyDescent="0.4">
      <c r="B80" s="829"/>
      <c r="C80" s="5" t="s">
        <v>757</v>
      </c>
      <c r="D80" s="126" t="s">
        <v>15</v>
      </c>
      <c r="E80" s="148"/>
    </row>
    <row r="81" spans="2:5" ht="18" thickBot="1" x14ac:dyDescent="0.4">
      <c r="B81" s="829"/>
      <c r="C81" s="5" t="s">
        <v>778</v>
      </c>
      <c r="D81" s="126" t="s">
        <v>15</v>
      </c>
      <c r="E81" s="148"/>
    </row>
    <row r="82" spans="2:5" ht="18" thickBot="1" x14ac:dyDescent="0.4">
      <c r="B82" s="829"/>
      <c r="C82" s="5" t="s">
        <v>779</v>
      </c>
      <c r="D82" s="126" t="s">
        <v>15</v>
      </c>
      <c r="E82" s="148"/>
    </row>
    <row r="83" spans="2:5" ht="18" thickBot="1" x14ac:dyDescent="0.4">
      <c r="B83" s="829"/>
      <c r="C83" s="5" t="s">
        <v>780</v>
      </c>
      <c r="D83" s="126" t="s">
        <v>15</v>
      </c>
      <c r="E83" s="148"/>
    </row>
    <row r="84" spans="2:5" ht="31.5" thickBot="1" x14ac:dyDescent="0.4">
      <c r="B84" s="830"/>
      <c r="C84" s="5" t="s">
        <v>781</v>
      </c>
      <c r="D84" s="126" t="s">
        <v>15</v>
      </c>
      <c r="E84" s="148"/>
    </row>
    <row r="85" spans="2:5" ht="238.5" customHeight="1" thickBot="1" x14ac:dyDescent="0.4">
      <c r="B85" s="825" t="s">
        <v>801</v>
      </c>
      <c r="C85" s="5" t="s">
        <v>776</v>
      </c>
      <c r="D85" s="126" t="s">
        <v>94</v>
      </c>
      <c r="E85" s="149"/>
    </row>
    <row r="86" spans="2:5" ht="16" thickBot="1" x14ac:dyDescent="0.4">
      <c r="B86" s="826"/>
      <c r="C86" s="5" t="s">
        <v>757</v>
      </c>
      <c r="D86" s="126" t="s">
        <v>94</v>
      </c>
      <c r="E86" s="148"/>
    </row>
    <row r="87" spans="2:5" ht="16" thickBot="1" x14ac:dyDescent="0.4">
      <c r="B87" s="826"/>
      <c r="C87" s="5" t="s">
        <v>778</v>
      </c>
      <c r="D87" s="126" t="s">
        <v>94</v>
      </c>
      <c r="E87" s="148"/>
    </row>
    <row r="88" spans="2:5" ht="16" thickBot="1" x14ac:dyDescent="0.4">
      <c r="B88" s="826"/>
      <c r="C88" s="5" t="s">
        <v>779</v>
      </c>
      <c r="D88" s="126" t="s">
        <v>94</v>
      </c>
      <c r="E88" s="148"/>
    </row>
    <row r="89" spans="2:5" ht="16" thickBot="1" x14ac:dyDescent="0.4">
      <c r="B89" s="826"/>
      <c r="C89" s="5" t="s">
        <v>780</v>
      </c>
      <c r="D89" s="126" t="s">
        <v>94</v>
      </c>
      <c r="E89" s="148"/>
    </row>
    <row r="90" spans="2:5" ht="31.5" thickBot="1" x14ac:dyDescent="0.4">
      <c r="B90" s="827"/>
      <c r="C90" s="5" t="s">
        <v>781</v>
      </c>
      <c r="D90" s="126" t="s">
        <v>94</v>
      </c>
      <c r="E90" s="148"/>
    </row>
    <row r="92" spans="2:5" x14ac:dyDescent="0.35">
      <c r="B92" s="41" t="s">
        <v>23</v>
      </c>
    </row>
    <row r="93" spans="2:5" ht="25" x14ac:dyDescent="0.35">
      <c r="B93" s="41" t="s">
        <v>96</v>
      </c>
    </row>
    <row r="94" spans="2:5" ht="15" x14ac:dyDescent="0.35">
      <c r="B94" s="155" t="s">
        <v>802</v>
      </c>
    </row>
  </sheetData>
  <mergeCells count="15">
    <mergeCell ref="B36:B41"/>
    <mergeCell ref="B16:E16"/>
    <mergeCell ref="B17:B22"/>
    <mergeCell ref="B23:B28"/>
    <mergeCell ref="B29:B34"/>
    <mergeCell ref="B35:E35"/>
    <mergeCell ref="B73:B78"/>
    <mergeCell ref="B79:B84"/>
    <mergeCell ref="B85:B90"/>
    <mergeCell ref="B42:B47"/>
    <mergeCell ref="B48:B53"/>
    <mergeCell ref="B54:B59"/>
    <mergeCell ref="B60:E60"/>
    <mergeCell ref="B61:B66"/>
    <mergeCell ref="B67:B7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93BF9-5B9F-4946-90E6-66C5328236BB}">
  <sheetPr>
    <tabColor theme="2"/>
  </sheetPr>
  <dimension ref="B2:Y208"/>
  <sheetViews>
    <sheetView zoomScale="80" zoomScaleNormal="80" workbookViewId="0"/>
  </sheetViews>
  <sheetFormatPr defaultRowHeight="14.5" x14ac:dyDescent="0.35"/>
  <cols>
    <col min="3" max="3" width="18.1796875" customWidth="1"/>
    <col min="4" max="4" width="17.26953125" customWidth="1"/>
    <col min="5" max="5" width="13.453125" customWidth="1"/>
    <col min="6" max="6" width="14.54296875" customWidth="1"/>
    <col min="7" max="7" width="30.7265625" customWidth="1"/>
    <col min="8" max="8" width="29.81640625" customWidth="1"/>
    <col min="9" max="9" width="15.453125" customWidth="1"/>
    <col min="10" max="11" width="11.7265625" customWidth="1"/>
    <col min="12" max="12" width="16.54296875" customWidth="1"/>
    <col min="13" max="13" width="16.81640625" customWidth="1"/>
    <col min="18" max="18" width="10.453125" customWidth="1"/>
    <col min="19" max="20" width="10.54296875" customWidth="1"/>
  </cols>
  <sheetData>
    <row r="2" spans="2:8" ht="15.5" x14ac:dyDescent="0.35">
      <c r="B2" s="447" t="s">
        <v>2139</v>
      </c>
      <c r="C2" s="841" t="s">
        <v>2527</v>
      </c>
      <c r="D2" s="841"/>
      <c r="E2" s="841"/>
      <c r="F2" s="841"/>
      <c r="G2" s="841"/>
      <c r="H2" s="841"/>
    </row>
    <row r="3" spans="2:8" ht="15.5" x14ac:dyDescent="0.35">
      <c r="B3" s="448"/>
      <c r="C3" s="448"/>
      <c r="D3" s="448"/>
      <c r="E3" s="448"/>
      <c r="F3" s="448"/>
      <c r="G3" s="448"/>
      <c r="H3" s="448"/>
    </row>
    <row r="4" spans="2:8" ht="15.5" x14ac:dyDescent="0.35">
      <c r="B4" s="449"/>
      <c r="C4" s="369" t="s">
        <v>2141</v>
      </c>
      <c r="D4" s="369"/>
      <c r="E4" s="450">
        <f>[2]Introduction!$D$63</f>
        <v>2025</v>
      </c>
      <c r="F4" s="449"/>
      <c r="G4" s="449"/>
      <c r="H4" s="449"/>
    </row>
    <row r="5" spans="2:8" ht="15.5" x14ac:dyDescent="0.35">
      <c r="B5" s="448"/>
      <c r="C5" s="448"/>
      <c r="D5" s="448"/>
      <c r="E5" s="448"/>
      <c r="F5" s="448"/>
      <c r="G5" s="448"/>
      <c r="H5" s="448"/>
    </row>
    <row r="6" spans="2:8" ht="15.5" x14ac:dyDescent="0.35">
      <c r="B6" s="38"/>
      <c r="C6" s="451" t="s">
        <v>610</v>
      </c>
      <c r="D6" s="452" t="s">
        <v>2528</v>
      </c>
      <c r="E6" s="451" t="s">
        <v>353</v>
      </c>
      <c r="F6" s="451" t="s">
        <v>33</v>
      </c>
      <c r="G6" s="842" t="s">
        <v>2529</v>
      </c>
      <c r="H6" s="842"/>
    </row>
    <row r="7" spans="2:8" ht="46.5" customHeight="1" x14ac:dyDescent="0.35">
      <c r="B7" s="38"/>
      <c r="C7" s="453" t="s">
        <v>2530</v>
      </c>
      <c r="D7" s="454" t="s">
        <v>2531</v>
      </c>
      <c r="E7" s="455" t="s">
        <v>14</v>
      </c>
      <c r="F7" s="456" t="s">
        <v>604</v>
      </c>
      <c r="G7" s="843" t="s">
        <v>2532</v>
      </c>
      <c r="H7" s="843"/>
    </row>
    <row r="8" spans="2:8" ht="228.75" customHeight="1" x14ac:dyDescent="0.35">
      <c r="B8" s="38"/>
      <c r="C8" s="453" t="s">
        <v>2533</v>
      </c>
      <c r="D8" s="454" t="s">
        <v>2533</v>
      </c>
      <c r="E8" s="455" t="s">
        <v>14</v>
      </c>
      <c r="F8" s="453" t="s">
        <v>604</v>
      </c>
      <c r="G8" s="844" t="s">
        <v>2534</v>
      </c>
      <c r="H8" s="844"/>
    </row>
    <row r="9" spans="2:8" ht="42" customHeight="1" x14ac:dyDescent="0.35">
      <c r="B9" s="38"/>
      <c r="C9" s="453" t="s">
        <v>2535</v>
      </c>
      <c r="D9" s="454" t="s">
        <v>2536</v>
      </c>
      <c r="E9" s="455" t="s">
        <v>14</v>
      </c>
      <c r="F9" s="457" t="s">
        <v>564</v>
      </c>
      <c r="G9" s="845">
        <f>-1*('[3]Final results'!$L$7)</f>
        <v>1647.9776962907617</v>
      </c>
      <c r="H9" s="845"/>
    </row>
    <row r="10" spans="2:8" ht="26" x14ac:dyDescent="0.35">
      <c r="B10" s="38"/>
      <c r="C10" s="453" t="s">
        <v>2537</v>
      </c>
      <c r="D10" s="454" t="s">
        <v>2537</v>
      </c>
      <c r="E10" s="455" t="s">
        <v>14</v>
      </c>
      <c r="F10" s="453" t="s">
        <v>564</v>
      </c>
      <c r="G10" s="837">
        <f>643*23.88458966275</f>
        <v>15357.79115314825</v>
      </c>
      <c r="H10" s="837"/>
    </row>
    <row r="11" spans="2:8" ht="26" x14ac:dyDescent="0.35">
      <c r="B11" s="38"/>
      <c r="C11" s="453" t="s">
        <v>2538</v>
      </c>
      <c r="D11" s="454" t="s">
        <v>2538</v>
      </c>
      <c r="E11" s="455" t="s">
        <v>14</v>
      </c>
      <c r="F11" s="453" t="s">
        <v>564</v>
      </c>
      <c r="G11" s="837">
        <v>13730.106055897913</v>
      </c>
      <c r="H11" s="837"/>
    </row>
    <row r="12" spans="2:8" ht="15.5" x14ac:dyDescent="0.35">
      <c r="B12" s="38"/>
      <c r="C12" s="451"/>
      <c r="D12" s="451" t="s">
        <v>610</v>
      </c>
      <c r="E12" s="451"/>
      <c r="F12" s="451"/>
      <c r="G12" s="458" t="s">
        <v>38</v>
      </c>
      <c r="H12" s="451" t="s">
        <v>112</v>
      </c>
    </row>
    <row r="13" spans="2:8" ht="57.75" customHeight="1" x14ac:dyDescent="0.35">
      <c r="B13" s="38"/>
      <c r="C13" s="453" t="s">
        <v>2539</v>
      </c>
      <c r="D13" s="454" t="s">
        <v>2540</v>
      </c>
      <c r="E13" s="459" t="s">
        <v>14</v>
      </c>
      <c r="F13" s="453" t="s">
        <v>564</v>
      </c>
      <c r="G13" s="460"/>
      <c r="H13" s="460"/>
    </row>
    <row r="14" spans="2:8" ht="57.75" customHeight="1" x14ac:dyDescent="0.35">
      <c r="B14" s="38"/>
      <c r="C14" s="453" t="s">
        <v>2541</v>
      </c>
      <c r="D14" s="454" t="s">
        <v>2542</v>
      </c>
      <c r="E14" s="459" t="s">
        <v>14</v>
      </c>
      <c r="F14" s="453" t="s">
        <v>564</v>
      </c>
      <c r="G14" s="460"/>
      <c r="H14" s="460"/>
    </row>
    <row r="15" spans="2:8" ht="56.25" customHeight="1" x14ac:dyDescent="0.35">
      <c r="B15" s="38"/>
      <c r="C15" s="453" t="s">
        <v>2543</v>
      </c>
      <c r="D15" s="454" t="s">
        <v>2544</v>
      </c>
      <c r="E15" s="459" t="s">
        <v>2545</v>
      </c>
      <c r="F15" s="453" t="s">
        <v>2546</v>
      </c>
      <c r="G15" s="461"/>
      <c r="H15" s="461"/>
    </row>
    <row r="16" spans="2:8" ht="108" customHeight="1" x14ac:dyDescent="0.35">
      <c r="B16" s="38"/>
      <c r="C16" s="453" t="s">
        <v>2547</v>
      </c>
      <c r="D16" s="454" t="s">
        <v>2548</v>
      </c>
      <c r="E16" s="459" t="s">
        <v>94</v>
      </c>
      <c r="F16" s="838"/>
      <c r="G16" s="838"/>
      <c r="H16" s="838"/>
    </row>
    <row r="17" spans="2:23" x14ac:dyDescent="0.35">
      <c r="B17" s="38"/>
      <c r="C17" s="38"/>
      <c r="D17" s="38"/>
      <c r="E17" s="38"/>
      <c r="F17" s="38"/>
      <c r="G17" s="38"/>
      <c r="H17" s="38"/>
    </row>
    <row r="18" spans="2:23" x14ac:dyDescent="0.35">
      <c r="B18" s="387"/>
      <c r="C18" s="388" t="s">
        <v>2181</v>
      </c>
      <c r="D18" s="387"/>
      <c r="E18" s="387"/>
      <c r="F18" s="387"/>
      <c r="G18" s="387"/>
      <c r="H18" s="387"/>
    </row>
    <row r="19" spans="2:23" x14ac:dyDescent="0.35">
      <c r="B19" s="38"/>
      <c r="C19" s="839" t="s">
        <v>600</v>
      </c>
      <c r="D19" s="839"/>
      <c r="E19" s="839"/>
      <c r="F19" s="839"/>
      <c r="G19" s="839"/>
      <c r="H19" s="839"/>
    </row>
    <row r="20" spans="2:23" x14ac:dyDescent="0.35">
      <c r="B20" s="38"/>
      <c r="C20" s="840" t="s">
        <v>2549</v>
      </c>
      <c r="D20" s="840"/>
      <c r="E20" s="840"/>
      <c r="F20" s="840"/>
      <c r="G20" s="840"/>
      <c r="H20" s="840"/>
    </row>
    <row r="21" spans="2:23" x14ac:dyDescent="0.35">
      <c r="B21" s="38"/>
      <c r="C21" s="840" t="s">
        <v>2550</v>
      </c>
      <c r="D21" s="840"/>
      <c r="E21" s="840"/>
      <c r="F21" s="840"/>
      <c r="G21" s="840"/>
      <c r="H21" s="840"/>
    </row>
    <row r="22" spans="2:23" x14ac:dyDescent="0.35">
      <c r="B22" s="38"/>
      <c r="C22" s="840" t="s">
        <v>2551</v>
      </c>
      <c r="D22" s="840"/>
      <c r="E22" s="840"/>
      <c r="F22" s="840"/>
      <c r="G22" s="840"/>
      <c r="H22" s="840"/>
    </row>
    <row r="23" spans="2:23" x14ac:dyDescent="0.35">
      <c r="B23" s="38"/>
      <c r="C23" s="840" t="s">
        <v>2552</v>
      </c>
      <c r="D23" s="840"/>
      <c r="E23" s="840"/>
      <c r="F23" s="840"/>
      <c r="G23" s="840"/>
      <c r="H23" s="840"/>
    </row>
    <row r="24" spans="2:23" x14ac:dyDescent="0.35">
      <c r="B24" s="38"/>
      <c r="C24" s="849" t="s">
        <v>2183</v>
      </c>
      <c r="D24" s="849"/>
      <c r="E24" s="849"/>
      <c r="F24" s="849"/>
      <c r="G24" s="849"/>
      <c r="H24" s="849"/>
    </row>
    <row r="26" spans="2:23" ht="15.5" x14ac:dyDescent="0.35">
      <c r="B26" s="447" t="s">
        <v>2184</v>
      </c>
      <c r="C26" s="367" t="s">
        <v>2553</v>
      </c>
      <c r="D26" s="367"/>
      <c r="E26" s="367"/>
      <c r="F26" s="447"/>
      <c r="G26" s="447"/>
      <c r="H26" s="447"/>
      <c r="I26" s="447"/>
      <c r="J26" s="447"/>
      <c r="K26" s="447"/>
      <c r="L26" s="447"/>
      <c r="M26" s="447"/>
      <c r="N26" s="447"/>
      <c r="O26" s="447"/>
      <c r="P26" s="447"/>
      <c r="Q26" s="447"/>
      <c r="R26" s="447"/>
      <c r="S26" s="447"/>
      <c r="T26" s="447"/>
      <c r="U26" s="447"/>
      <c r="V26" s="447"/>
      <c r="W26" s="447"/>
    </row>
    <row r="27" spans="2:23" x14ac:dyDescent="0.35">
      <c r="B27" s="38"/>
      <c r="C27" s="462"/>
      <c r="D27" s="462"/>
      <c r="E27" s="462"/>
      <c r="F27" s="462"/>
      <c r="G27" s="462"/>
      <c r="H27" s="462"/>
      <c r="I27" s="38"/>
      <c r="J27" s="38"/>
      <c r="K27" s="38"/>
      <c r="L27" s="38"/>
      <c r="M27" s="38"/>
      <c r="N27" s="38"/>
      <c r="O27" s="38"/>
      <c r="P27" s="38"/>
      <c r="Q27" s="38"/>
      <c r="R27" s="38"/>
      <c r="S27" s="38"/>
      <c r="T27" s="38"/>
      <c r="U27" s="38"/>
      <c r="V27" s="38"/>
      <c r="W27" s="38"/>
    </row>
    <row r="28" spans="2:23" ht="15.5" x14ac:dyDescent="0.35">
      <c r="B28" s="449"/>
      <c r="C28" s="369" t="s">
        <v>2141</v>
      </c>
      <c r="D28" s="369"/>
      <c r="E28" s="369"/>
      <c r="F28" s="369"/>
      <c r="G28" s="450">
        <f>[2]Introduction!$D$63</f>
        <v>2025</v>
      </c>
      <c r="H28" s="449"/>
      <c r="I28" s="449"/>
      <c r="J28" s="449"/>
      <c r="K28" s="449"/>
      <c r="L28" s="449"/>
      <c r="M28" s="449"/>
      <c r="N28" s="449"/>
      <c r="O28" s="449"/>
      <c r="P28" s="449"/>
      <c r="Q28" s="449"/>
      <c r="R28" s="449"/>
      <c r="S28" s="449"/>
      <c r="T28" s="449"/>
      <c r="U28" s="449"/>
      <c r="V28" s="449"/>
      <c r="W28" s="449"/>
    </row>
    <row r="29" spans="2:23" x14ac:dyDescent="0.35">
      <c r="B29" s="38"/>
      <c r="C29" s="462"/>
      <c r="D29" s="462"/>
      <c r="E29" s="462"/>
      <c r="F29" s="462"/>
      <c r="G29" s="462"/>
      <c r="H29" s="462"/>
      <c r="I29" s="38"/>
      <c r="J29" s="38"/>
      <c r="K29" s="38"/>
      <c r="L29" s="38"/>
      <c r="M29" s="38"/>
      <c r="N29" s="38"/>
      <c r="O29" s="38"/>
      <c r="P29" s="38"/>
      <c r="Q29" s="38"/>
      <c r="R29" s="38"/>
      <c r="S29" s="38"/>
      <c r="T29" s="38"/>
      <c r="U29" s="38"/>
      <c r="V29" s="38"/>
      <c r="W29" s="38"/>
    </row>
    <row r="30" spans="2:23" ht="46.5" x14ac:dyDescent="0.35">
      <c r="B30" s="38"/>
      <c r="C30" s="458"/>
      <c r="D30" s="463" t="s">
        <v>2528</v>
      </c>
      <c r="E30" s="451" t="s">
        <v>353</v>
      </c>
      <c r="F30" s="847" t="s">
        <v>2554</v>
      </c>
      <c r="G30" s="847"/>
      <c r="H30" s="848"/>
      <c r="I30" s="846" t="s">
        <v>2555</v>
      </c>
      <c r="J30" s="847"/>
      <c r="K30" s="848"/>
      <c r="L30" s="846" t="s">
        <v>2556</v>
      </c>
      <c r="M30" s="847"/>
      <c r="N30" s="848"/>
      <c r="O30" s="846" t="s">
        <v>2557</v>
      </c>
      <c r="P30" s="847"/>
      <c r="Q30" s="848"/>
      <c r="R30" s="846" t="s">
        <v>2558</v>
      </c>
      <c r="S30" s="847"/>
      <c r="T30" s="848"/>
      <c r="U30" s="846" t="s">
        <v>2559</v>
      </c>
      <c r="V30" s="847"/>
      <c r="W30" s="848"/>
    </row>
    <row r="31" spans="2:23" ht="15.5" x14ac:dyDescent="0.35">
      <c r="B31" s="38"/>
      <c r="C31" s="458"/>
      <c r="D31" s="458"/>
      <c r="E31" s="458"/>
      <c r="F31" s="458">
        <v>2020</v>
      </c>
      <c r="G31" s="458" t="s">
        <v>38</v>
      </c>
      <c r="H31" s="464" t="s">
        <v>112</v>
      </c>
      <c r="I31" s="458">
        <v>2020</v>
      </c>
      <c r="J31" s="458" t="s">
        <v>38</v>
      </c>
      <c r="K31" s="464" t="s">
        <v>112</v>
      </c>
      <c r="L31" s="458">
        <v>2020</v>
      </c>
      <c r="M31" s="458" t="s">
        <v>38</v>
      </c>
      <c r="N31" s="464" t="s">
        <v>112</v>
      </c>
      <c r="O31" s="458">
        <v>2020</v>
      </c>
      <c r="P31" s="458" t="s">
        <v>38</v>
      </c>
      <c r="Q31" s="464" t="s">
        <v>112</v>
      </c>
      <c r="R31" s="458">
        <v>2020</v>
      </c>
      <c r="S31" s="458" t="s">
        <v>38</v>
      </c>
      <c r="T31" s="464" t="s">
        <v>112</v>
      </c>
      <c r="U31" s="458">
        <v>2020</v>
      </c>
      <c r="V31" s="458" t="s">
        <v>38</v>
      </c>
      <c r="W31" s="464" t="s">
        <v>112</v>
      </c>
    </row>
    <row r="32" spans="2:23" ht="15.5" x14ac:dyDescent="0.35">
      <c r="B32" s="38"/>
      <c r="C32" s="458"/>
      <c r="D32" s="458"/>
      <c r="E32" s="458"/>
      <c r="F32" s="458" t="s">
        <v>2560</v>
      </c>
      <c r="G32" s="458" t="s">
        <v>2561</v>
      </c>
      <c r="H32" s="464" t="s">
        <v>2562</v>
      </c>
      <c r="I32" s="458" t="s">
        <v>2563</v>
      </c>
      <c r="J32" s="458" t="s">
        <v>2564</v>
      </c>
      <c r="K32" s="464" t="s">
        <v>2565</v>
      </c>
      <c r="L32" s="458" t="s">
        <v>2566</v>
      </c>
      <c r="M32" s="458" t="s">
        <v>2567</v>
      </c>
      <c r="N32" s="464" t="s">
        <v>2568</v>
      </c>
      <c r="O32" s="458" t="s">
        <v>2569</v>
      </c>
      <c r="P32" s="458" t="s">
        <v>2570</v>
      </c>
      <c r="Q32" s="464" t="s">
        <v>2571</v>
      </c>
      <c r="R32" s="458" t="s">
        <v>2572</v>
      </c>
      <c r="S32" s="458" t="s">
        <v>2573</v>
      </c>
      <c r="T32" s="464" t="s">
        <v>2574</v>
      </c>
      <c r="U32" s="458" t="s">
        <v>2575</v>
      </c>
      <c r="V32" s="458" t="s">
        <v>2576</v>
      </c>
      <c r="W32" s="464" t="s">
        <v>2577</v>
      </c>
    </row>
    <row r="33" spans="2:23" ht="15" x14ac:dyDescent="0.35">
      <c r="B33" s="38"/>
      <c r="C33" s="456" t="s">
        <v>2578</v>
      </c>
      <c r="D33" s="454" t="s">
        <v>2578</v>
      </c>
      <c r="E33" s="459" t="s">
        <v>2579</v>
      </c>
      <c r="F33" s="465" t="s">
        <v>2580</v>
      </c>
      <c r="G33" s="465" t="s">
        <v>2581</v>
      </c>
      <c r="H33" s="465" t="s">
        <v>2582</v>
      </c>
      <c r="I33" s="465" t="s">
        <v>2583</v>
      </c>
      <c r="J33" s="465" t="s">
        <v>2584</v>
      </c>
      <c r="K33" s="465" t="s">
        <v>2585</v>
      </c>
      <c r="L33" s="465"/>
      <c r="M33" s="465"/>
      <c r="N33" s="465"/>
      <c r="O33" s="465">
        <v>146.49100000000001</v>
      </c>
      <c r="P33" s="465">
        <v>138.565</v>
      </c>
      <c r="Q33" s="465">
        <v>143.21299999999999</v>
      </c>
      <c r="R33" s="465" t="s">
        <v>2586</v>
      </c>
      <c r="S33" s="465" t="s">
        <v>2587</v>
      </c>
      <c r="T33" s="465" t="s">
        <v>2588</v>
      </c>
      <c r="U33" s="466"/>
      <c r="V33" s="466"/>
      <c r="W33" s="466"/>
    </row>
    <row r="34" spans="2:23" ht="40.5" x14ac:dyDescent="0.35">
      <c r="B34" s="38"/>
      <c r="C34" s="456" t="s">
        <v>2589</v>
      </c>
      <c r="D34" s="454" t="s">
        <v>2590</v>
      </c>
      <c r="E34" s="459" t="s">
        <v>2579</v>
      </c>
      <c r="F34" s="465"/>
      <c r="G34" s="465"/>
      <c r="H34" s="465"/>
      <c r="I34" s="465"/>
      <c r="J34" s="465"/>
      <c r="K34" s="465"/>
      <c r="L34" s="465"/>
      <c r="M34" s="465"/>
      <c r="N34" s="465"/>
      <c r="O34" s="465"/>
      <c r="P34" s="465"/>
      <c r="Q34" s="465"/>
      <c r="R34" s="465"/>
      <c r="S34" s="465"/>
      <c r="T34" s="465"/>
      <c r="U34" s="466"/>
      <c r="V34" s="466"/>
      <c r="W34" s="466"/>
    </row>
    <row r="35" spans="2:23" ht="26" x14ac:dyDescent="0.35">
      <c r="B35" s="38"/>
      <c r="C35" s="456" t="s">
        <v>2591</v>
      </c>
      <c r="D35" s="454" t="s">
        <v>2591</v>
      </c>
      <c r="E35" s="459" t="s">
        <v>2579</v>
      </c>
      <c r="F35" s="465"/>
      <c r="G35" s="465"/>
      <c r="H35" s="465"/>
      <c r="I35" s="465"/>
      <c r="J35" s="465"/>
      <c r="K35" s="465"/>
      <c r="L35" s="465"/>
      <c r="M35" s="465"/>
      <c r="N35" s="465"/>
      <c r="O35" s="465">
        <v>42.451000000000001</v>
      </c>
      <c r="P35" s="465">
        <v>43.551000000000002</v>
      </c>
      <c r="Q35" s="465">
        <v>44.353000000000002</v>
      </c>
      <c r="R35" s="465">
        <v>461000</v>
      </c>
      <c r="S35" s="465">
        <v>434000</v>
      </c>
      <c r="T35" s="465">
        <v>393000</v>
      </c>
      <c r="U35" s="466"/>
      <c r="V35" s="466"/>
      <c r="W35" s="466"/>
    </row>
    <row r="36" spans="2:23" ht="39" x14ac:dyDescent="0.35">
      <c r="B36" s="38"/>
      <c r="C36" s="456" t="s">
        <v>2592</v>
      </c>
      <c r="D36" s="454" t="s">
        <v>2593</v>
      </c>
      <c r="E36" s="459" t="s">
        <v>2579</v>
      </c>
      <c r="F36" s="465"/>
      <c r="G36" s="465"/>
      <c r="H36" s="465"/>
      <c r="I36" s="465"/>
      <c r="J36" s="465"/>
      <c r="K36" s="465"/>
      <c r="L36" s="465"/>
      <c r="M36" s="465"/>
      <c r="N36" s="465"/>
      <c r="O36" s="465"/>
      <c r="P36" s="465"/>
      <c r="Q36" s="465"/>
      <c r="R36" s="465"/>
      <c r="S36" s="465"/>
      <c r="T36" s="465"/>
      <c r="U36" s="466"/>
      <c r="V36" s="466"/>
      <c r="W36" s="466"/>
    </row>
    <row r="37" spans="2:23" ht="15" x14ac:dyDescent="0.35">
      <c r="B37" s="38"/>
      <c r="C37" s="456" t="s">
        <v>2594</v>
      </c>
      <c r="D37" s="454" t="s">
        <v>2595</v>
      </c>
      <c r="E37" s="459" t="s">
        <v>2579</v>
      </c>
      <c r="F37" s="465">
        <v>84.581999999999994</v>
      </c>
      <c r="G37" s="465">
        <v>93.347999999999999</v>
      </c>
      <c r="H37" s="465">
        <v>95.131</v>
      </c>
      <c r="I37" s="465"/>
      <c r="J37" s="465"/>
      <c r="K37" s="465"/>
      <c r="L37" s="465"/>
      <c r="M37" s="465"/>
      <c r="N37" s="465"/>
      <c r="O37" s="465">
        <v>689</v>
      </c>
      <c r="P37" s="465">
        <v>688</v>
      </c>
      <c r="Q37" s="465">
        <v>587</v>
      </c>
      <c r="R37" s="465">
        <v>188000</v>
      </c>
      <c r="S37" s="465">
        <v>177000</v>
      </c>
      <c r="T37" s="465">
        <v>163000</v>
      </c>
      <c r="U37" s="466"/>
      <c r="V37" s="466"/>
      <c r="W37" s="466"/>
    </row>
    <row r="38" spans="2:23" ht="26" x14ac:dyDescent="0.35">
      <c r="B38" s="38"/>
      <c r="C38" s="456" t="s">
        <v>2592</v>
      </c>
      <c r="D38" s="454" t="s">
        <v>2596</v>
      </c>
      <c r="E38" s="459" t="s">
        <v>2579</v>
      </c>
      <c r="F38" s="466"/>
      <c r="G38" s="466"/>
      <c r="H38" s="466"/>
      <c r="I38" s="466"/>
      <c r="J38" s="466"/>
      <c r="K38" s="466"/>
      <c r="L38" s="466"/>
      <c r="M38" s="466"/>
      <c r="N38" s="466"/>
      <c r="O38" s="466"/>
      <c r="P38" s="466"/>
      <c r="Q38" s="466"/>
      <c r="R38" s="466"/>
      <c r="S38" s="466"/>
      <c r="T38" s="466"/>
      <c r="U38" s="466"/>
      <c r="V38" s="466"/>
      <c r="W38" s="466"/>
    </row>
    <row r="39" spans="2:23" x14ac:dyDescent="0.35">
      <c r="B39" s="38"/>
      <c r="C39" s="38"/>
      <c r="D39" s="38"/>
      <c r="E39" s="38"/>
      <c r="F39" s="38"/>
      <c r="G39" s="38"/>
      <c r="H39" s="38"/>
      <c r="I39" s="38"/>
      <c r="J39" s="38"/>
      <c r="K39" s="38"/>
      <c r="L39" s="38"/>
      <c r="M39" s="38"/>
      <c r="N39" s="38"/>
      <c r="O39" s="38"/>
      <c r="P39" s="38"/>
      <c r="Q39" s="38"/>
      <c r="R39" s="38"/>
      <c r="S39" s="38"/>
      <c r="T39" s="38"/>
      <c r="U39" s="38"/>
      <c r="V39" s="38"/>
      <c r="W39" s="38"/>
    </row>
    <row r="40" spans="2:23" x14ac:dyDescent="0.35">
      <c r="B40" s="387"/>
      <c r="C40" s="388" t="s">
        <v>2597</v>
      </c>
      <c r="D40" s="387"/>
      <c r="E40" s="387"/>
      <c r="F40" s="387"/>
      <c r="G40" s="387"/>
      <c r="H40" s="387"/>
      <c r="I40" s="387"/>
      <c r="J40" s="387"/>
      <c r="K40" s="387"/>
      <c r="L40" s="387"/>
      <c r="M40" s="387"/>
      <c r="N40" s="387"/>
      <c r="O40" s="387"/>
      <c r="P40" s="387"/>
      <c r="Q40" s="387"/>
      <c r="R40" s="387"/>
      <c r="S40" s="387"/>
      <c r="T40" s="387"/>
      <c r="U40" s="387"/>
      <c r="V40" s="387"/>
      <c r="W40" s="387"/>
    </row>
    <row r="41" spans="2:23" x14ac:dyDescent="0.35">
      <c r="B41" s="38"/>
      <c r="C41" s="839" t="s">
        <v>23</v>
      </c>
      <c r="D41" s="839"/>
      <c r="E41" s="839"/>
      <c r="F41" s="839"/>
      <c r="G41" s="839"/>
      <c r="H41" s="839"/>
      <c r="I41" s="839"/>
      <c r="J41" s="839"/>
      <c r="K41" s="839"/>
      <c r="L41" s="839"/>
      <c r="M41" s="839"/>
      <c r="N41" s="839"/>
      <c r="O41" s="839"/>
      <c r="P41" s="839"/>
      <c r="Q41" s="839"/>
      <c r="R41" s="839"/>
      <c r="S41" s="839"/>
      <c r="T41" s="839"/>
      <c r="U41" s="839"/>
      <c r="V41" s="839"/>
      <c r="W41" s="839"/>
    </row>
    <row r="42" spans="2:23" x14ac:dyDescent="0.35">
      <c r="B42" s="38"/>
      <c r="C42" s="840" t="s">
        <v>2598</v>
      </c>
      <c r="D42" s="840"/>
      <c r="E42" s="840"/>
      <c r="F42" s="840"/>
      <c r="G42" s="840"/>
      <c r="H42" s="840"/>
      <c r="I42" s="840"/>
      <c r="J42" s="840"/>
      <c r="K42" s="840"/>
      <c r="L42" s="840"/>
      <c r="M42" s="840"/>
      <c r="N42" s="840"/>
      <c r="O42" s="840"/>
      <c r="P42" s="840"/>
      <c r="Q42" s="840"/>
      <c r="R42" s="840"/>
      <c r="S42" s="840"/>
      <c r="T42" s="840"/>
      <c r="U42" s="840"/>
      <c r="V42" s="840"/>
      <c r="W42" s="840"/>
    </row>
    <row r="43" spans="2:23" x14ac:dyDescent="0.35">
      <c r="B43" s="38"/>
      <c r="C43" s="840" t="s">
        <v>2599</v>
      </c>
      <c r="D43" s="840"/>
      <c r="E43" s="840"/>
      <c r="F43" s="840"/>
      <c r="G43" s="840"/>
      <c r="H43" s="840"/>
      <c r="I43" s="840"/>
      <c r="J43" s="840"/>
      <c r="K43" s="840"/>
      <c r="L43" s="840"/>
      <c r="M43" s="840"/>
      <c r="N43" s="840"/>
      <c r="O43" s="840"/>
      <c r="P43" s="840"/>
      <c r="Q43" s="840"/>
      <c r="R43" s="840"/>
      <c r="S43" s="840"/>
      <c r="T43" s="840"/>
      <c r="U43" s="840"/>
      <c r="V43" s="840"/>
      <c r="W43" s="840"/>
    </row>
    <row r="44" spans="2:23" x14ac:dyDescent="0.35">
      <c r="B44" s="38"/>
      <c r="C44" s="840" t="s">
        <v>2600</v>
      </c>
      <c r="D44" s="840"/>
      <c r="E44" s="840"/>
      <c r="F44" s="840"/>
      <c r="G44" s="840"/>
      <c r="H44" s="840"/>
      <c r="I44" s="840"/>
      <c r="J44" s="840"/>
      <c r="K44" s="840"/>
      <c r="L44" s="840"/>
      <c r="M44" s="840"/>
      <c r="N44" s="840"/>
      <c r="O44" s="840"/>
      <c r="P44" s="840"/>
      <c r="Q44" s="840"/>
      <c r="R44" s="840"/>
      <c r="S44" s="840"/>
      <c r="T44" s="840"/>
      <c r="U44" s="840"/>
      <c r="V44" s="840"/>
      <c r="W44" s="840"/>
    </row>
    <row r="45" spans="2:23" x14ac:dyDescent="0.35">
      <c r="B45" s="38"/>
      <c r="C45" s="840" t="s">
        <v>2601</v>
      </c>
      <c r="D45" s="840"/>
      <c r="E45" s="840"/>
      <c r="F45" s="840"/>
      <c r="G45" s="840"/>
      <c r="H45" s="840"/>
      <c r="I45" s="840"/>
      <c r="J45" s="840"/>
      <c r="K45" s="840"/>
      <c r="L45" s="840"/>
      <c r="M45" s="840"/>
      <c r="N45" s="840"/>
      <c r="O45" s="840"/>
      <c r="P45" s="840"/>
      <c r="Q45" s="840"/>
      <c r="R45" s="840"/>
      <c r="S45" s="840"/>
      <c r="T45" s="840"/>
      <c r="U45" s="840"/>
      <c r="V45" s="840"/>
      <c r="W45" s="840"/>
    </row>
    <row r="46" spans="2:23" x14ac:dyDescent="0.35">
      <c r="B46" s="38"/>
      <c r="C46" s="840" t="s">
        <v>2602</v>
      </c>
      <c r="D46" s="840"/>
      <c r="E46" s="840"/>
      <c r="F46" s="840"/>
      <c r="G46" s="840"/>
      <c r="H46" s="840"/>
      <c r="I46" s="840"/>
      <c r="J46" s="840"/>
      <c r="K46" s="840"/>
      <c r="L46" s="840"/>
      <c r="M46" s="840"/>
      <c r="N46" s="840"/>
      <c r="O46" s="840"/>
      <c r="P46" s="840"/>
      <c r="Q46" s="840"/>
      <c r="R46" s="840"/>
      <c r="S46" s="840"/>
      <c r="T46" s="840"/>
      <c r="U46" s="840"/>
      <c r="V46" s="840"/>
      <c r="W46" s="840"/>
    </row>
    <row r="47" spans="2:23" x14ac:dyDescent="0.35">
      <c r="B47" s="38"/>
      <c r="C47" s="840" t="s">
        <v>2603</v>
      </c>
      <c r="D47" s="840"/>
      <c r="E47" s="840"/>
      <c r="F47" s="840"/>
      <c r="G47" s="840"/>
      <c r="H47" s="840"/>
      <c r="I47" s="840"/>
      <c r="J47" s="840"/>
      <c r="K47" s="840"/>
      <c r="L47" s="840"/>
      <c r="M47" s="840"/>
      <c r="N47" s="840"/>
      <c r="O47" s="840"/>
      <c r="P47" s="840"/>
      <c r="Q47" s="840"/>
      <c r="R47" s="840"/>
      <c r="S47" s="840"/>
      <c r="T47" s="840"/>
      <c r="U47" s="840"/>
      <c r="V47" s="840"/>
      <c r="W47" s="840"/>
    </row>
    <row r="48" spans="2:23" x14ac:dyDescent="0.35">
      <c r="B48" s="38"/>
      <c r="C48" s="849" t="s">
        <v>2183</v>
      </c>
      <c r="D48" s="849"/>
      <c r="E48" s="849"/>
      <c r="F48" s="849"/>
      <c r="G48" s="849"/>
      <c r="H48" s="849"/>
      <c r="I48" s="849"/>
      <c r="J48" s="849"/>
      <c r="K48" s="849"/>
      <c r="L48" s="849"/>
      <c r="M48" s="849"/>
      <c r="N48" s="849"/>
      <c r="O48" s="849"/>
      <c r="P48" s="849"/>
      <c r="Q48" s="849"/>
      <c r="R48" s="849"/>
      <c r="S48" s="849"/>
      <c r="T48" s="849"/>
      <c r="U48" s="849"/>
      <c r="V48" s="849"/>
      <c r="W48" s="849"/>
    </row>
    <row r="50" spans="2:25" ht="15.5" x14ac:dyDescent="0.35">
      <c r="B50" s="447" t="s">
        <v>2604</v>
      </c>
      <c r="C50" s="367" t="s">
        <v>2605</v>
      </c>
      <c r="D50" s="367"/>
      <c r="E50" s="367"/>
      <c r="F50" s="367"/>
      <c r="G50" s="447"/>
      <c r="H50" s="447"/>
      <c r="I50" s="447"/>
      <c r="J50" s="447"/>
      <c r="K50" s="447"/>
      <c r="L50" s="447"/>
      <c r="M50" s="447"/>
      <c r="N50" s="447"/>
      <c r="O50" s="447"/>
      <c r="P50" s="447"/>
      <c r="Q50" s="447"/>
      <c r="R50" s="447"/>
      <c r="S50" s="447"/>
      <c r="T50" s="447"/>
      <c r="U50" s="447"/>
      <c r="V50" s="447"/>
      <c r="W50" s="447"/>
      <c r="X50" s="467"/>
      <c r="Y50" s="467"/>
    </row>
    <row r="51" spans="2:25" x14ac:dyDescent="0.35">
      <c r="B51" s="467"/>
      <c r="C51" s="468"/>
      <c r="D51" s="468"/>
      <c r="E51" s="468"/>
      <c r="F51" s="468"/>
      <c r="G51" s="468"/>
      <c r="H51" s="468"/>
      <c r="I51" s="468"/>
      <c r="J51" s="467"/>
      <c r="K51" s="467"/>
      <c r="L51" s="467"/>
      <c r="M51" s="467"/>
      <c r="N51" s="467"/>
      <c r="O51" s="467"/>
      <c r="P51" s="467"/>
      <c r="Q51" s="467"/>
      <c r="R51" s="467"/>
      <c r="S51" s="467"/>
      <c r="T51" s="467"/>
      <c r="U51" s="467"/>
      <c r="V51" s="467"/>
      <c r="W51" s="467"/>
      <c r="X51" s="467"/>
      <c r="Y51" s="467"/>
    </row>
    <row r="52" spans="2:25" ht="15.5" x14ac:dyDescent="0.35">
      <c r="B52" s="469"/>
      <c r="C52" s="439" t="s">
        <v>2141</v>
      </c>
      <c r="D52" s="439"/>
      <c r="E52" s="439"/>
      <c r="F52" s="439"/>
      <c r="G52" s="450">
        <f>[2]Introduction!$D$63</f>
        <v>2025</v>
      </c>
      <c r="H52" s="469"/>
      <c r="I52" s="469"/>
      <c r="J52" s="469"/>
      <c r="K52" s="469"/>
      <c r="L52" s="469"/>
      <c r="M52" s="469"/>
      <c r="N52" s="469"/>
      <c r="O52" s="469"/>
      <c r="P52" s="469"/>
      <c r="Q52" s="469"/>
      <c r="R52" s="469"/>
      <c r="S52" s="469"/>
      <c r="T52" s="469"/>
      <c r="U52" s="469"/>
      <c r="V52" s="469"/>
      <c r="W52" s="469"/>
      <c r="X52" s="469"/>
      <c r="Y52" s="469"/>
    </row>
    <row r="53" spans="2:25" x14ac:dyDescent="0.35">
      <c r="B53" s="467"/>
      <c r="C53" s="468"/>
      <c r="D53" s="468"/>
      <c r="E53" s="468"/>
      <c r="F53" s="468"/>
      <c r="G53" s="468"/>
      <c r="H53" s="468"/>
      <c r="I53" s="468"/>
      <c r="J53" s="467"/>
      <c r="K53" s="467"/>
      <c r="L53" s="467"/>
      <c r="M53" s="467"/>
      <c r="N53" s="467"/>
      <c r="O53" s="467"/>
      <c r="P53" s="467"/>
      <c r="Q53" s="467"/>
      <c r="R53" s="467"/>
      <c r="S53" s="467"/>
      <c r="T53" s="467"/>
      <c r="U53" s="467"/>
      <c r="V53" s="467"/>
      <c r="W53" s="467"/>
      <c r="X53" s="467"/>
      <c r="Y53" s="467"/>
    </row>
    <row r="54" spans="2:25" ht="46.5" x14ac:dyDescent="0.35">
      <c r="B54" s="467"/>
      <c r="C54" s="458"/>
      <c r="D54" s="470" t="s">
        <v>2528</v>
      </c>
      <c r="E54" s="458" t="s">
        <v>353</v>
      </c>
      <c r="F54" s="847" t="s">
        <v>2606</v>
      </c>
      <c r="G54" s="847"/>
      <c r="H54" s="847"/>
      <c r="I54" s="847" t="s">
        <v>2607</v>
      </c>
      <c r="J54" s="847"/>
      <c r="K54" s="847"/>
      <c r="L54" s="847" t="s">
        <v>2608</v>
      </c>
      <c r="M54" s="847"/>
      <c r="N54" s="847"/>
      <c r="O54" s="847" t="s">
        <v>2609</v>
      </c>
      <c r="P54" s="847"/>
      <c r="Q54" s="847"/>
      <c r="R54" s="847" t="s">
        <v>2610</v>
      </c>
      <c r="S54" s="847"/>
      <c r="T54" s="847"/>
      <c r="U54" s="467"/>
      <c r="V54" s="467"/>
      <c r="W54" s="467"/>
      <c r="X54" s="467"/>
      <c r="Y54" s="467"/>
    </row>
    <row r="55" spans="2:25" x14ac:dyDescent="0.35">
      <c r="B55" s="471"/>
      <c r="C55" s="472" t="s">
        <v>2611</v>
      </c>
      <c r="D55" s="473"/>
      <c r="E55" s="473"/>
      <c r="F55" s="473" t="s">
        <v>2612</v>
      </c>
      <c r="G55" s="473"/>
      <c r="H55" s="473"/>
      <c r="I55" s="473" t="s">
        <v>2613</v>
      </c>
      <c r="J55" s="473"/>
      <c r="K55" s="473"/>
      <c r="L55" s="473" t="s">
        <v>2614</v>
      </c>
      <c r="M55" s="473"/>
      <c r="N55" s="473"/>
      <c r="O55" s="473" t="s">
        <v>2615</v>
      </c>
      <c r="P55" s="473"/>
      <c r="Q55" s="473"/>
      <c r="R55" s="473" t="s">
        <v>2616</v>
      </c>
      <c r="S55" s="473"/>
      <c r="T55" s="473"/>
      <c r="U55" s="471"/>
      <c r="V55" s="471"/>
      <c r="W55" s="471"/>
      <c r="X55" s="471"/>
      <c r="Y55" s="471"/>
    </row>
    <row r="56" spans="2:25" ht="29.25" customHeight="1" x14ac:dyDescent="0.35">
      <c r="B56" s="467"/>
      <c r="C56" s="474" t="s">
        <v>2617</v>
      </c>
      <c r="D56" s="475" t="s">
        <v>2618</v>
      </c>
      <c r="E56" s="459" t="s">
        <v>2579</v>
      </c>
      <c r="F56" s="850"/>
      <c r="G56" s="851"/>
      <c r="H56" s="852"/>
      <c r="I56" s="850"/>
      <c r="J56" s="851"/>
      <c r="K56" s="852"/>
      <c r="L56" s="850"/>
      <c r="M56" s="851"/>
      <c r="N56" s="852"/>
      <c r="O56" s="850"/>
      <c r="P56" s="851"/>
      <c r="Q56" s="852"/>
      <c r="R56" s="850"/>
      <c r="S56" s="851"/>
      <c r="T56" s="852"/>
      <c r="U56" s="467"/>
      <c r="V56" s="467"/>
      <c r="W56" s="467"/>
      <c r="X56" s="467"/>
      <c r="Y56" s="467"/>
    </row>
    <row r="57" spans="2:25" ht="15" x14ac:dyDescent="0.35">
      <c r="B57" s="467"/>
      <c r="C57" s="474" t="s">
        <v>33</v>
      </c>
      <c r="D57" s="475" t="s">
        <v>33</v>
      </c>
      <c r="E57" s="459" t="s">
        <v>2579</v>
      </c>
      <c r="F57" s="850"/>
      <c r="G57" s="851"/>
      <c r="H57" s="852"/>
      <c r="I57" s="850"/>
      <c r="J57" s="851"/>
      <c r="K57" s="852"/>
      <c r="L57" s="850"/>
      <c r="M57" s="851"/>
      <c r="N57" s="852"/>
      <c r="O57" s="850"/>
      <c r="P57" s="851"/>
      <c r="Q57" s="852"/>
      <c r="R57" s="850"/>
      <c r="S57" s="851"/>
      <c r="T57" s="852"/>
      <c r="U57" s="467"/>
      <c r="V57" s="467"/>
      <c r="W57" s="467"/>
      <c r="X57" s="467"/>
      <c r="Y57" s="467"/>
    </row>
    <row r="58" spans="2:25" ht="15.5" x14ac:dyDescent="0.35">
      <c r="B58" s="467"/>
      <c r="C58" s="476" t="s">
        <v>2619</v>
      </c>
      <c r="D58" s="477"/>
      <c r="E58" s="476"/>
      <c r="F58" s="458">
        <v>2020</v>
      </c>
      <c r="G58" s="458" t="s">
        <v>38</v>
      </c>
      <c r="H58" s="458" t="s">
        <v>112</v>
      </c>
      <c r="I58" s="458">
        <v>2020</v>
      </c>
      <c r="J58" s="458" t="s">
        <v>38</v>
      </c>
      <c r="K58" s="458" t="s">
        <v>112</v>
      </c>
      <c r="L58" s="458">
        <v>2020</v>
      </c>
      <c r="M58" s="458" t="s">
        <v>38</v>
      </c>
      <c r="N58" s="458" t="s">
        <v>112</v>
      </c>
      <c r="O58" s="458">
        <v>2020</v>
      </c>
      <c r="P58" s="458" t="s">
        <v>38</v>
      </c>
      <c r="Q58" s="458" t="s">
        <v>112</v>
      </c>
      <c r="R58" s="458">
        <v>2020</v>
      </c>
      <c r="S58" s="458" t="s">
        <v>38</v>
      </c>
      <c r="T58" s="458" t="s">
        <v>112</v>
      </c>
      <c r="U58" s="467"/>
      <c r="V58" s="467"/>
      <c r="W58" s="467"/>
      <c r="X58" s="467"/>
      <c r="Y58" s="467"/>
    </row>
    <row r="59" spans="2:25" x14ac:dyDescent="0.35">
      <c r="B59" s="478"/>
      <c r="C59" s="472" t="s">
        <v>2611</v>
      </c>
      <c r="D59" s="479"/>
      <c r="E59" s="479"/>
      <c r="F59" s="480" t="s">
        <v>2620</v>
      </c>
      <c r="G59" s="480" t="s">
        <v>2621</v>
      </c>
      <c r="H59" s="480" t="s">
        <v>2622</v>
      </c>
      <c r="I59" s="480" t="s">
        <v>2623</v>
      </c>
      <c r="J59" s="480" t="s">
        <v>2624</v>
      </c>
      <c r="K59" s="480" t="s">
        <v>2625</v>
      </c>
      <c r="L59" s="480" t="s">
        <v>2626</v>
      </c>
      <c r="M59" s="480" t="s">
        <v>2627</v>
      </c>
      <c r="N59" s="480" t="s">
        <v>2628</v>
      </c>
      <c r="O59" s="480" t="s">
        <v>2629</v>
      </c>
      <c r="P59" s="480" t="s">
        <v>2630</v>
      </c>
      <c r="Q59" s="480" t="s">
        <v>2631</v>
      </c>
      <c r="R59" s="480" t="s">
        <v>2632</v>
      </c>
      <c r="S59" s="480" t="s">
        <v>2633</v>
      </c>
      <c r="T59" s="480" t="s">
        <v>2634</v>
      </c>
      <c r="U59" s="478"/>
      <c r="V59" s="478"/>
      <c r="W59" s="478"/>
      <c r="X59" s="478"/>
      <c r="Y59" s="478"/>
    </row>
    <row r="60" spans="2:25" ht="15" x14ac:dyDescent="0.35">
      <c r="B60" s="467"/>
      <c r="C60" s="456" t="s">
        <v>2578</v>
      </c>
      <c r="D60" s="481" t="s">
        <v>2578</v>
      </c>
      <c r="E60" s="459" t="s">
        <v>2579</v>
      </c>
      <c r="F60" s="461"/>
      <c r="G60" s="461"/>
      <c r="H60" s="461"/>
      <c r="I60" s="461"/>
      <c r="J60" s="461"/>
      <c r="K60" s="461"/>
      <c r="L60" s="461"/>
      <c r="M60" s="461"/>
      <c r="N60" s="461"/>
      <c r="O60" s="461"/>
      <c r="P60" s="461"/>
      <c r="Q60" s="461"/>
      <c r="R60" s="461"/>
      <c r="S60" s="461"/>
      <c r="T60" s="461"/>
      <c r="U60" s="467"/>
      <c r="V60" s="467"/>
      <c r="W60" s="467"/>
      <c r="X60" s="467"/>
      <c r="Y60" s="467"/>
    </row>
    <row r="61" spans="2:25" ht="40.5" x14ac:dyDescent="0.35">
      <c r="B61" s="467"/>
      <c r="C61" s="456" t="s">
        <v>2635</v>
      </c>
      <c r="D61" s="481" t="s">
        <v>2590</v>
      </c>
      <c r="E61" s="459" t="s">
        <v>2579</v>
      </c>
      <c r="F61" s="461"/>
      <c r="G61" s="461"/>
      <c r="H61" s="461"/>
      <c r="I61" s="461"/>
      <c r="J61" s="461"/>
      <c r="K61" s="461"/>
      <c r="L61" s="461"/>
      <c r="M61" s="461"/>
      <c r="N61" s="461"/>
      <c r="O61" s="461"/>
      <c r="P61" s="461"/>
      <c r="Q61" s="461"/>
      <c r="R61" s="461"/>
      <c r="S61" s="461"/>
      <c r="T61" s="461"/>
      <c r="U61" s="467"/>
      <c r="V61" s="467"/>
      <c r="W61" s="467"/>
      <c r="X61" s="467"/>
      <c r="Y61" s="467"/>
    </row>
    <row r="62" spans="2:25" ht="26" x14ac:dyDescent="0.35">
      <c r="B62" s="467"/>
      <c r="C62" s="456" t="s">
        <v>2591</v>
      </c>
      <c r="D62" s="481" t="s">
        <v>2591</v>
      </c>
      <c r="E62" s="459" t="s">
        <v>2579</v>
      </c>
      <c r="F62" s="461"/>
      <c r="G62" s="461"/>
      <c r="H62" s="461"/>
      <c r="I62" s="461"/>
      <c r="J62" s="461"/>
      <c r="K62" s="461"/>
      <c r="L62" s="461"/>
      <c r="M62" s="461"/>
      <c r="N62" s="461"/>
      <c r="O62" s="461"/>
      <c r="P62" s="461"/>
      <c r="Q62" s="461"/>
      <c r="R62" s="461"/>
      <c r="S62" s="461"/>
      <c r="T62" s="461"/>
      <c r="U62" s="467"/>
      <c r="V62" s="467"/>
      <c r="W62" s="467"/>
      <c r="X62" s="467"/>
      <c r="Y62" s="467"/>
    </row>
    <row r="63" spans="2:25" ht="39" x14ac:dyDescent="0.35">
      <c r="B63" s="467"/>
      <c r="C63" s="456" t="s">
        <v>2592</v>
      </c>
      <c r="D63" s="481" t="s">
        <v>2593</v>
      </c>
      <c r="E63" s="459" t="s">
        <v>2579</v>
      </c>
      <c r="F63" s="461"/>
      <c r="G63" s="461"/>
      <c r="H63" s="461"/>
      <c r="I63" s="461"/>
      <c r="J63" s="461"/>
      <c r="K63" s="461"/>
      <c r="L63" s="461"/>
      <c r="M63" s="461"/>
      <c r="N63" s="461"/>
      <c r="O63" s="461"/>
      <c r="P63" s="461"/>
      <c r="Q63" s="461"/>
      <c r="R63" s="461"/>
      <c r="S63" s="461"/>
      <c r="T63" s="461"/>
      <c r="U63" s="467"/>
      <c r="V63" s="467"/>
      <c r="W63" s="467"/>
      <c r="X63" s="467"/>
      <c r="Y63" s="467"/>
    </row>
    <row r="64" spans="2:25" ht="15" x14ac:dyDescent="0.35">
      <c r="B64" s="467"/>
      <c r="C64" s="456" t="s">
        <v>2636</v>
      </c>
      <c r="D64" s="481" t="s">
        <v>2595</v>
      </c>
      <c r="E64" s="459" t="s">
        <v>2579</v>
      </c>
      <c r="F64" s="461"/>
      <c r="G64" s="461"/>
      <c r="H64" s="461"/>
      <c r="I64" s="461"/>
      <c r="J64" s="461"/>
      <c r="K64" s="461"/>
      <c r="L64" s="461"/>
      <c r="M64" s="461"/>
      <c r="N64" s="461"/>
      <c r="O64" s="461"/>
      <c r="P64" s="461"/>
      <c r="Q64" s="461"/>
      <c r="R64" s="461"/>
      <c r="S64" s="461"/>
      <c r="T64" s="461"/>
      <c r="U64" s="467"/>
      <c r="V64" s="467"/>
      <c r="W64" s="467"/>
      <c r="X64" s="467"/>
      <c r="Y64" s="467"/>
    </row>
    <row r="65" spans="2:25" ht="26" x14ac:dyDescent="0.35">
      <c r="B65" s="467"/>
      <c r="C65" s="456" t="s">
        <v>2592</v>
      </c>
      <c r="D65" s="481" t="s">
        <v>2596</v>
      </c>
      <c r="E65" s="459" t="s">
        <v>2579</v>
      </c>
      <c r="F65" s="461"/>
      <c r="G65" s="461"/>
      <c r="H65" s="461"/>
      <c r="I65" s="461"/>
      <c r="J65" s="461"/>
      <c r="K65" s="461"/>
      <c r="L65" s="461"/>
      <c r="M65" s="461"/>
      <c r="N65" s="461"/>
      <c r="O65" s="461"/>
      <c r="P65" s="461"/>
      <c r="Q65" s="461"/>
      <c r="R65" s="461"/>
      <c r="S65" s="461"/>
      <c r="T65" s="461"/>
      <c r="U65" s="467"/>
      <c r="V65" s="467"/>
      <c r="W65" s="467"/>
      <c r="X65" s="467"/>
      <c r="Y65" s="467"/>
    </row>
    <row r="66" spans="2:25" ht="39" x14ac:dyDescent="0.35">
      <c r="B66" s="467"/>
      <c r="C66" s="482" t="s">
        <v>2637</v>
      </c>
      <c r="D66" s="483" t="str">
        <f>C66</f>
        <v>Other  (please specify replacing this text)</v>
      </c>
      <c r="E66" s="459" t="s">
        <v>2579</v>
      </c>
      <c r="F66" s="461"/>
      <c r="G66" s="461"/>
      <c r="H66" s="461"/>
      <c r="I66" s="461"/>
      <c r="J66" s="461"/>
      <c r="K66" s="461"/>
      <c r="L66" s="461"/>
      <c r="M66" s="461"/>
      <c r="N66" s="461"/>
      <c r="O66" s="461"/>
      <c r="P66" s="461"/>
      <c r="Q66" s="461"/>
      <c r="R66" s="461"/>
      <c r="S66" s="461"/>
      <c r="T66" s="461"/>
      <c r="U66" s="467"/>
      <c r="V66" s="467"/>
      <c r="W66" s="467"/>
      <c r="X66" s="467"/>
      <c r="Y66" s="467"/>
    </row>
    <row r="67" spans="2:25" x14ac:dyDescent="0.35">
      <c r="B67" s="467"/>
      <c r="C67" s="467"/>
      <c r="D67" s="467"/>
      <c r="E67" s="467"/>
      <c r="F67" s="467"/>
      <c r="G67" s="467"/>
      <c r="H67" s="467"/>
      <c r="I67" s="467"/>
      <c r="J67" s="467"/>
      <c r="K67" s="467"/>
      <c r="L67" s="467"/>
      <c r="M67" s="467"/>
      <c r="N67" s="467"/>
      <c r="O67" s="467"/>
      <c r="P67" s="467"/>
      <c r="Q67" s="467"/>
      <c r="R67" s="467"/>
      <c r="S67" s="467"/>
      <c r="T67" s="467"/>
      <c r="U67" s="467"/>
      <c r="V67" s="467"/>
      <c r="W67" s="467"/>
      <c r="X67" s="467"/>
      <c r="Y67" s="467"/>
    </row>
    <row r="68" spans="2:25" x14ac:dyDescent="0.35">
      <c r="B68" s="387"/>
      <c r="C68" s="388" t="s">
        <v>2638</v>
      </c>
      <c r="D68" s="387"/>
      <c r="E68" s="387"/>
      <c r="F68" s="387"/>
      <c r="G68" s="387"/>
      <c r="H68" s="387"/>
      <c r="I68" s="387"/>
      <c r="J68" s="387"/>
      <c r="K68" s="387"/>
      <c r="L68" s="387"/>
      <c r="M68" s="387"/>
      <c r="N68" s="387"/>
      <c r="O68" s="387"/>
      <c r="P68" s="387"/>
      <c r="Q68" s="387"/>
      <c r="R68" s="387"/>
      <c r="S68" s="387"/>
      <c r="T68" s="387"/>
      <c r="U68" s="387"/>
      <c r="V68" s="387"/>
      <c r="W68" s="387"/>
      <c r="X68" s="387"/>
      <c r="Y68" s="387"/>
    </row>
    <row r="69" spans="2:25" x14ac:dyDescent="0.35">
      <c r="B69" s="467"/>
      <c r="C69" s="839" t="s">
        <v>23</v>
      </c>
      <c r="D69" s="839"/>
      <c r="E69" s="839"/>
      <c r="F69" s="839"/>
      <c r="G69" s="839"/>
      <c r="H69" s="839"/>
      <c r="I69" s="839"/>
      <c r="J69" s="839"/>
      <c r="K69" s="839"/>
      <c r="L69" s="839"/>
      <c r="M69" s="839"/>
      <c r="N69" s="839"/>
      <c r="O69" s="839"/>
      <c r="P69" s="839"/>
      <c r="Q69" s="839"/>
      <c r="R69" s="839"/>
      <c r="S69" s="839"/>
      <c r="T69" s="839"/>
      <c r="U69" s="839"/>
      <c r="V69" s="839"/>
      <c r="W69" s="839"/>
      <c r="X69" s="839"/>
      <c r="Y69" s="839"/>
    </row>
    <row r="70" spans="2:25" x14ac:dyDescent="0.35">
      <c r="B70" s="467"/>
      <c r="C70" s="840" t="s">
        <v>2639</v>
      </c>
      <c r="D70" s="840"/>
      <c r="E70" s="840"/>
      <c r="F70" s="840"/>
      <c r="G70" s="840"/>
      <c r="H70" s="840"/>
      <c r="I70" s="840"/>
      <c r="J70" s="840"/>
      <c r="K70" s="840"/>
      <c r="L70" s="840"/>
      <c r="M70" s="840"/>
      <c r="N70" s="840"/>
      <c r="O70" s="840"/>
      <c r="P70" s="840"/>
      <c r="Q70" s="840"/>
      <c r="R70" s="840"/>
      <c r="S70" s="840"/>
      <c r="T70" s="840"/>
      <c r="U70" s="484"/>
      <c r="V70" s="484"/>
      <c r="W70" s="484"/>
      <c r="X70" s="484"/>
      <c r="Y70" s="484"/>
    </row>
    <row r="71" spans="2:25" x14ac:dyDescent="0.35">
      <c r="B71" s="467"/>
      <c r="C71" s="840" t="s">
        <v>2640</v>
      </c>
      <c r="D71" s="840"/>
      <c r="E71" s="840"/>
      <c r="F71" s="840"/>
      <c r="G71" s="840"/>
      <c r="H71" s="840"/>
      <c r="I71" s="840"/>
      <c r="J71" s="840"/>
      <c r="K71" s="840"/>
      <c r="L71" s="840"/>
      <c r="M71" s="840"/>
      <c r="N71" s="840"/>
      <c r="O71" s="840"/>
      <c r="P71" s="840"/>
      <c r="Q71" s="840"/>
      <c r="R71" s="840"/>
      <c r="S71" s="840"/>
      <c r="T71" s="840"/>
      <c r="U71" s="485"/>
      <c r="V71" s="485"/>
      <c r="W71" s="485"/>
      <c r="X71" s="485"/>
      <c r="Y71" s="485"/>
    </row>
    <row r="72" spans="2:25" x14ac:dyDescent="0.35">
      <c r="B72" s="467"/>
      <c r="C72" s="840" t="s">
        <v>2641</v>
      </c>
      <c r="D72" s="840"/>
      <c r="E72" s="840"/>
      <c r="F72" s="840"/>
      <c r="G72" s="840"/>
      <c r="H72" s="840"/>
      <c r="I72" s="840"/>
      <c r="J72" s="840"/>
      <c r="K72" s="840"/>
      <c r="L72" s="840"/>
      <c r="M72" s="840"/>
      <c r="N72" s="840"/>
      <c r="O72" s="840"/>
      <c r="P72" s="840"/>
      <c r="Q72" s="840"/>
      <c r="R72" s="840"/>
      <c r="S72" s="840"/>
      <c r="T72" s="840"/>
      <c r="U72" s="485"/>
      <c r="V72" s="485"/>
      <c r="W72" s="485"/>
      <c r="X72" s="485"/>
      <c r="Y72" s="485"/>
    </row>
    <row r="73" spans="2:25" x14ac:dyDescent="0.35">
      <c r="B73" s="467"/>
      <c r="C73" s="840" t="s">
        <v>2642</v>
      </c>
      <c r="D73" s="840"/>
      <c r="E73" s="840"/>
      <c r="F73" s="840"/>
      <c r="G73" s="840"/>
      <c r="H73" s="840"/>
      <c r="I73" s="840"/>
      <c r="J73" s="840"/>
      <c r="K73" s="840"/>
      <c r="L73" s="840"/>
      <c r="M73" s="840"/>
      <c r="N73" s="840"/>
      <c r="O73" s="840"/>
      <c r="P73" s="840"/>
      <c r="Q73" s="840"/>
      <c r="R73" s="840"/>
      <c r="S73" s="840"/>
      <c r="T73" s="840"/>
      <c r="U73" s="485"/>
      <c r="V73" s="485"/>
      <c r="W73" s="485"/>
      <c r="X73" s="485"/>
      <c r="Y73" s="485"/>
    </row>
    <row r="74" spans="2:25" x14ac:dyDescent="0.35">
      <c r="B74" s="467"/>
      <c r="C74" s="840" t="s">
        <v>2643</v>
      </c>
      <c r="D74" s="840"/>
      <c r="E74" s="840"/>
      <c r="F74" s="840"/>
      <c r="G74" s="840"/>
      <c r="H74" s="840"/>
      <c r="I74" s="840"/>
      <c r="J74" s="840"/>
      <c r="K74" s="840"/>
      <c r="L74" s="840"/>
      <c r="M74" s="840"/>
      <c r="N74" s="840"/>
      <c r="O74" s="840"/>
      <c r="P74" s="840"/>
      <c r="Q74" s="840"/>
      <c r="R74" s="840"/>
      <c r="S74" s="840"/>
      <c r="T74" s="840"/>
      <c r="U74" s="485"/>
      <c r="V74" s="485"/>
      <c r="W74" s="485"/>
      <c r="X74" s="485"/>
      <c r="Y74" s="485"/>
    </row>
    <row r="75" spans="2:25" x14ac:dyDescent="0.35">
      <c r="B75" s="467"/>
      <c r="C75" s="849" t="s">
        <v>2183</v>
      </c>
      <c r="D75" s="849"/>
      <c r="E75" s="849"/>
      <c r="F75" s="849"/>
      <c r="G75" s="849"/>
      <c r="H75" s="849"/>
      <c r="I75" s="849"/>
      <c r="J75" s="849"/>
      <c r="K75" s="849"/>
      <c r="L75" s="849"/>
      <c r="M75" s="849"/>
      <c r="N75" s="849"/>
      <c r="O75" s="849"/>
      <c r="P75" s="849"/>
      <c r="Q75" s="849"/>
      <c r="R75" s="849"/>
      <c r="S75" s="849"/>
      <c r="T75" s="849"/>
      <c r="U75" s="467"/>
      <c r="V75" s="467"/>
      <c r="W75" s="467"/>
      <c r="X75" s="467"/>
      <c r="Y75" s="467"/>
    </row>
    <row r="77" spans="2:25" ht="15.5" x14ac:dyDescent="0.35">
      <c r="B77" s="447" t="s">
        <v>2225</v>
      </c>
      <c r="C77" s="853" t="s">
        <v>2644</v>
      </c>
      <c r="D77" s="853"/>
      <c r="E77" s="853"/>
      <c r="F77" s="853"/>
      <c r="G77" s="853"/>
      <c r="H77" s="853"/>
      <c r="I77" s="853"/>
      <c r="J77" s="853"/>
      <c r="K77" s="853"/>
      <c r="L77" s="853"/>
      <c r="M77" s="853"/>
    </row>
    <row r="78" spans="2:25" x14ac:dyDescent="0.35">
      <c r="B78" s="38"/>
      <c r="C78" s="462"/>
      <c r="D78" s="462"/>
      <c r="E78" s="462"/>
      <c r="F78" s="462"/>
      <c r="G78" s="462"/>
      <c r="H78" s="38"/>
      <c r="I78" s="38"/>
      <c r="J78" s="38"/>
      <c r="K78" s="38"/>
      <c r="L78" s="38"/>
      <c r="M78" s="38"/>
    </row>
    <row r="79" spans="2:25" ht="15.5" x14ac:dyDescent="0.35">
      <c r="B79" s="449"/>
      <c r="C79" s="369" t="s">
        <v>2141</v>
      </c>
      <c r="D79" s="369"/>
      <c r="E79" s="450">
        <f>[2]Introduction!$D$63</f>
        <v>2025</v>
      </c>
      <c r="F79" s="449"/>
      <c r="G79" s="449"/>
      <c r="H79" s="449"/>
      <c r="I79" s="449"/>
      <c r="J79" s="449"/>
      <c r="K79" s="449"/>
      <c r="L79" s="449"/>
      <c r="M79" s="449"/>
    </row>
    <row r="80" spans="2:25" x14ac:dyDescent="0.35">
      <c r="B80" s="38"/>
      <c r="C80" s="462"/>
      <c r="D80" s="462"/>
      <c r="E80" s="462"/>
      <c r="F80" s="462"/>
      <c r="G80" s="462"/>
      <c r="H80" s="38"/>
      <c r="I80" s="38"/>
      <c r="J80" s="38"/>
      <c r="K80" s="38"/>
      <c r="L80" s="38"/>
      <c r="M80" s="38"/>
    </row>
    <row r="81" spans="2:13" ht="15.5" x14ac:dyDescent="0.35">
      <c r="B81" s="38"/>
      <c r="C81" s="451"/>
      <c r="D81" s="451"/>
      <c r="E81" s="486"/>
      <c r="F81" s="847" t="s">
        <v>2645</v>
      </c>
      <c r="G81" s="848"/>
      <c r="H81" s="847" t="s">
        <v>2646</v>
      </c>
      <c r="I81" s="848"/>
      <c r="J81" s="847" t="s">
        <v>2647</v>
      </c>
      <c r="K81" s="848"/>
      <c r="L81" s="847" t="s">
        <v>2648</v>
      </c>
      <c r="M81" s="847"/>
    </row>
    <row r="82" spans="2:13" ht="15.5" x14ac:dyDescent="0.35">
      <c r="B82" s="38"/>
      <c r="C82" s="451"/>
      <c r="D82" s="451"/>
      <c r="E82" s="486"/>
      <c r="F82" s="458" t="s">
        <v>38</v>
      </c>
      <c r="G82" s="464" t="s">
        <v>112</v>
      </c>
      <c r="H82" s="458" t="s">
        <v>38</v>
      </c>
      <c r="I82" s="464" t="s">
        <v>112</v>
      </c>
      <c r="J82" s="458" t="s">
        <v>38</v>
      </c>
      <c r="K82" s="464" t="s">
        <v>112</v>
      </c>
      <c r="L82" s="458" t="s">
        <v>38</v>
      </c>
      <c r="M82" s="458" t="s">
        <v>112</v>
      </c>
    </row>
    <row r="83" spans="2:13" ht="49.5" customHeight="1" x14ac:dyDescent="0.35">
      <c r="B83" s="38"/>
      <c r="C83" s="487"/>
      <c r="D83" s="487"/>
      <c r="E83" s="488"/>
      <c r="F83" s="494" t="s">
        <v>2649</v>
      </c>
      <c r="G83" s="495" t="s">
        <v>2650</v>
      </c>
      <c r="H83" s="489" t="s">
        <v>2651</v>
      </c>
      <c r="I83" s="495" t="s">
        <v>2652</v>
      </c>
      <c r="J83" s="494" t="s">
        <v>2653</v>
      </c>
      <c r="K83" s="495" t="s">
        <v>2654</v>
      </c>
      <c r="L83" s="494" t="s">
        <v>2655</v>
      </c>
      <c r="M83" s="494" t="s">
        <v>2656</v>
      </c>
    </row>
    <row r="84" spans="2:13" ht="15" x14ac:dyDescent="0.35">
      <c r="B84" s="38"/>
      <c r="C84" s="856" t="s">
        <v>353</v>
      </c>
      <c r="D84" s="857"/>
      <c r="E84" s="858"/>
      <c r="F84" s="490" t="s">
        <v>2579</v>
      </c>
      <c r="G84" s="490" t="s">
        <v>2579</v>
      </c>
      <c r="H84" s="490" t="s">
        <v>2579</v>
      </c>
      <c r="I84" s="490" t="s">
        <v>2579</v>
      </c>
      <c r="J84" s="490" t="s">
        <v>2579</v>
      </c>
      <c r="K84" s="490" t="s">
        <v>2579</v>
      </c>
      <c r="L84" s="490" t="s">
        <v>94</v>
      </c>
      <c r="M84" s="490" t="s">
        <v>94</v>
      </c>
    </row>
    <row r="85" spans="2:13" x14ac:dyDescent="0.35">
      <c r="B85" s="38"/>
      <c r="C85" s="854" t="s">
        <v>2578</v>
      </c>
      <c r="D85" s="855" t="s">
        <v>2578</v>
      </c>
      <c r="E85" s="491" t="s">
        <v>2657</v>
      </c>
      <c r="F85" s="466"/>
      <c r="G85" s="466"/>
      <c r="H85" s="466"/>
      <c r="I85" s="466"/>
      <c r="J85" s="492"/>
      <c r="K85" s="492"/>
      <c r="L85" s="493"/>
      <c r="M85" s="492"/>
    </row>
    <row r="86" spans="2:13" x14ac:dyDescent="0.35">
      <c r="B86" s="38"/>
      <c r="C86" s="854"/>
      <c r="D86" s="855"/>
      <c r="E86" s="491" t="s">
        <v>2658</v>
      </c>
      <c r="F86" s="466"/>
      <c r="G86" s="466"/>
      <c r="H86" s="466"/>
      <c r="I86" s="466"/>
      <c r="J86" s="492"/>
      <c r="K86" s="492"/>
      <c r="L86" s="493"/>
      <c r="M86" s="492"/>
    </row>
    <row r="87" spans="2:13" x14ac:dyDescent="0.35">
      <c r="B87" s="38"/>
      <c r="C87" s="854"/>
      <c r="D87" s="855"/>
      <c r="E87" s="491" t="s">
        <v>2659</v>
      </c>
      <c r="F87" s="466"/>
      <c r="G87" s="466"/>
      <c r="H87" s="466"/>
      <c r="I87" s="466"/>
      <c r="J87" s="492"/>
      <c r="K87" s="492"/>
      <c r="L87" s="493"/>
      <c r="M87" s="492"/>
    </row>
    <row r="88" spans="2:13" x14ac:dyDescent="0.35">
      <c r="B88" s="38"/>
      <c r="C88" s="854"/>
      <c r="D88" s="855"/>
      <c r="E88" s="491" t="s">
        <v>1089</v>
      </c>
      <c r="F88" s="466"/>
      <c r="G88" s="466"/>
      <c r="H88" s="466"/>
      <c r="I88" s="466"/>
      <c r="J88" s="493"/>
      <c r="K88" s="492"/>
      <c r="L88" s="492"/>
      <c r="M88" s="492"/>
    </row>
    <row r="89" spans="2:13" x14ac:dyDescent="0.35">
      <c r="B89" s="38"/>
      <c r="C89" s="854" t="s">
        <v>2590</v>
      </c>
      <c r="D89" s="855" t="s">
        <v>2590</v>
      </c>
      <c r="E89" s="491" t="s">
        <v>2657</v>
      </c>
      <c r="F89" s="466"/>
      <c r="G89" s="466"/>
      <c r="H89" s="466"/>
      <c r="I89" s="466"/>
      <c r="J89" s="492"/>
      <c r="K89" s="492"/>
      <c r="L89" s="493"/>
      <c r="M89" s="492"/>
    </row>
    <row r="90" spans="2:13" x14ac:dyDescent="0.35">
      <c r="B90" s="38"/>
      <c r="C90" s="854"/>
      <c r="D90" s="855"/>
      <c r="E90" s="491" t="s">
        <v>2658</v>
      </c>
      <c r="F90" s="466"/>
      <c r="G90" s="466"/>
      <c r="H90" s="466"/>
      <c r="I90" s="466"/>
      <c r="J90" s="492"/>
      <c r="K90" s="492"/>
      <c r="L90" s="493"/>
      <c r="M90" s="492"/>
    </row>
    <row r="91" spans="2:13" x14ac:dyDescent="0.35">
      <c r="B91" s="38"/>
      <c r="C91" s="854"/>
      <c r="D91" s="855"/>
      <c r="E91" s="491" t="s">
        <v>2659</v>
      </c>
      <c r="F91" s="466"/>
      <c r="G91" s="466"/>
      <c r="H91" s="466"/>
      <c r="I91" s="466"/>
      <c r="J91" s="492"/>
      <c r="K91" s="492"/>
      <c r="L91" s="493"/>
      <c r="M91" s="492"/>
    </row>
    <row r="92" spans="2:13" x14ac:dyDescent="0.35">
      <c r="B92" s="38"/>
      <c r="C92" s="854"/>
      <c r="D92" s="855"/>
      <c r="E92" s="491" t="s">
        <v>1089</v>
      </c>
      <c r="F92" s="466"/>
      <c r="G92" s="466"/>
      <c r="H92" s="466"/>
      <c r="I92" s="466"/>
      <c r="J92" s="493"/>
      <c r="K92" s="492"/>
      <c r="L92" s="492"/>
      <c r="M92" s="492"/>
    </row>
    <row r="93" spans="2:13" x14ac:dyDescent="0.35">
      <c r="B93" s="38"/>
      <c r="C93" s="854" t="s">
        <v>2660</v>
      </c>
      <c r="D93" s="855" t="s">
        <v>2660</v>
      </c>
      <c r="E93" s="491" t="s">
        <v>2657</v>
      </c>
      <c r="F93" s="466"/>
      <c r="G93" s="466"/>
      <c r="H93" s="466"/>
      <c r="I93" s="466"/>
      <c r="J93" s="492"/>
      <c r="K93" s="492"/>
      <c r="L93" s="493"/>
      <c r="M93" s="492"/>
    </row>
    <row r="94" spans="2:13" x14ac:dyDescent="0.35">
      <c r="B94" s="38"/>
      <c r="C94" s="854"/>
      <c r="D94" s="855"/>
      <c r="E94" s="491" t="s">
        <v>2658</v>
      </c>
      <c r="F94" s="466"/>
      <c r="G94" s="466"/>
      <c r="H94" s="466"/>
      <c r="I94" s="466"/>
      <c r="J94" s="492"/>
      <c r="K94" s="492"/>
      <c r="L94" s="493"/>
      <c r="M94" s="492"/>
    </row>
    <row r="95" spans="2:13" x14ac:dyDescent="0.35">
      <c r="B95" s="38"/>
      <c r="C95" s="854"/>
      <c r="D95" s="855"/>
      <c r="E95" s="491" t="s">
        <v>2659</v>
      </c>
      <c r="F95" s="466"/>
      <c r="G95" s="466"/>
      <c r="H95" s="466"/>
      <c r="I95" s="466"/>
      <c r="J95" s="492"/>
      <c r="K95" s="492"/>
      <c r="L95" s="493"/>
      <c r="M95" s="492"/>
    </row>
    <row r="96" spans="2:13" x14ac:dyDescent="0.35">
      <c r="B96" s="38"/>
      <c r="C96" s="854"/>
      <c r="D96" s="855"/>
      <c r="E96" s="491" t="s">
        <v>1089</v>
      </c>
      <c r="F96" s="466"/>
      <c r="G96" s="466"/>
      <c r="H96" s="466"/>
      <c r="I96" s="466"/>
      <c r="J96" s="493"/>
      <c r="K96" s="492"/>
      <c r="L96" s="492"/>
      <c r="M96" s="492"/>
    </row>
    <row r="97" spans="2:13" x14ac:dyDescent="0.35">
      <c r="B97" s="38"/>
      <c r="C97" s="854" t="s">
        <v>2593</v>
      </c>
      <c r="D97" s="855" t="s">
        <v>2593</v>
      </c>
      <c r="E97" s="491" t="s">
        <v>2657</v>
      </c>
      <c r="F97" s="466"/>
      <c r="G97" s="466"/>
      <c r="H97" s="466"/>
      <c r="I97" s="466"/>
      <c r="J97" s="492"/>
      <c r="K97" s="492"/>
      <c r="L97" s="493"/>
      <c r="M97" s="492"/>
    </row>
    <row r="98" spans="2:13" x14ac:dyDescent="0.35">
      <c r="B98" s="38"/>
      <c r="C98" s="854"/>
      <c r="D98" s="855"/>
      <c r="E98" s="491" t="s">
        <v>2658</v>
      </c>
      <c r="F98" s="466"/>
      <c r="G98" s="466"/>
      <c r="H98" s="466"/>
      <c r="I98" s="466"/>
      <c r="J98" s="492"/>
      <c r="K98" s="492"/>
      <c r="L98" s="493"/>
      <c r="M98" s="492"/>
    </row>
    <row r="99" spans="2:13" x14ac:dyDescent="0.35">
      <c r="B99" s="38"/>
      <c r="C99" s="854"/>
      <c r="D99" s="855"/>
      <c r="E99" s="491" t="s">
        <v>2659</v>
      </c>
      <c r="F99" s="466"/>
      <c r="G99" s="466"/>
      <c r="H99" s="466"/>
      <c r="I99" s="466"/>
      <c r="J99" s="492"/>
      <c r="K99" s="492"/>
      <c r="L99" s="493"/>
      <c r="M99" s="492"/>
    </row>
    <row r="100" spans="2:13" x14ac:dyDescent="0.35">
      <c r="B100" s="38"/>
      <c r="C100" s="854"/>
      <c r="D100" s="855"/>
      <c r="E100" s="491" t="s">
        <v>1089</v>
      </c>
      <c r="F100" s="466"/>
      <c r="G100" s="466"/>
      <c r="H100" s="466"/>
      <c r="I100" s="466"/>
      <c r="J100" s="493"/>
      <c r="K100" s="492"/>
      <c r="L100" s="492"/>
      <c r="M100" s="492"/>
    </row>
    <row r="101" spans="2:13" x14ac:dyDescent="0.35">
      <c r="B101" s="38"/>
      <c r="C101" s="854" t="s">
        <v>2636</v>
      </c>
      <c r="D101" s="855" t="s">
        <v>2595</v>
      </c>
      <c r="E101" s="491" t="s">
        <v>2657</v>
      </c>
      <c r="F101" s="466"/>
      <c r="G101" s="466"/>
      <c r="H101" s="466"/>
      <c r="I101" s="466"/>
      <c r="J101" s="492"/>
      <c r="K101" s="492"/>
      <c r="L101" s="493"/>
      <c r="M101" s="492"/>
    </row>
    <row r="102" spans="2:13" x14ac:dyDescent="0.35">
      <c r="B102" s="38"/>
      <c r="C102" s="854"/>
      <c r="D102" s="855"/>
      <c r="E102" s="491" t="s">
        <v>2658</v>
      </c>
      <c r="F102" s="466"/>
      <c r="G102" s="466"/>
      <c r="H102" s="466"/>
      <c r="I102" s="466"/>
      <c r="J102" s="492"/>
      <c r="K102" s="492"/>
      <c r="L102" s="493"/>
      <c r="M102" s="492"/>
    </row>
    <row r="103" spans="2:13" x14ac:dyDescent="0.35">
      <c r="B103" s="38"/>
      <c r="C103" s="854"/>
      <c r="D103" s="855"/>
      <c r="E103" s="491" t="s">
        <v>2659</v>
      </c>
      <c r="F103" s="466"/>
      <c r="G103" s="466"/>
      <c r="H103" s="466"/>
      <c r="I103" s="466"/>
      <c r="J103" s="492"/>
      <c r="K103" s="492"/>
      <c r="L103" s="493"/>
      <c r="M103" s="492"/>
    </row>
    <row r="104" spans="2:13" x14ac:dyDescent="0.35">
      <c r="B104" s="38"/>
      <c r="C104" s="854"/>
      <c r="D104" s="855"/>
      <c r="E104" s="491" t="s">
        <v>1089</v>
      </c>
      <c r="F104" s="466"/>
      <c r="G104" s="466"/>
      <c r="H104" s="466"/>
      <c r="I104" s="466"/>
      <c r="J104" s="493"/>
      <c r="K104" s="492"/>
      <c r="L104" s="492"/>
      <c r="M104" s="492"/>
    </row>
    <row r="105" spans="2:13" x14ac:dyDescent="0.35">
      <c r="B105" s="38"/>
      <c r="C105" s="854" t="s">
        <v>2596</v>
      </c>
      <c r="D105" s="855" t="s">
        <v>2596</v>
      </c>
      <c r="E105" s="491" t="s">
        <v>2657</v>
      </c>
      <c r="F105" s="466"/>
      <c r="G105" s="466"/>
      <c r="H105" s="466"/>
      <c r="I105" s="466"/>
      <c r="J105" s="492"/>
      <c r="K105" s="492"/>
      <c r="L105" s="493"/>
      <c r="M105" s="492"/>
    </row>
    <row r="106" spans="2:13" x14ac:dyDescent="0.35">
      <c r="B106" s="38"/>
      <c r="C106" s="854"/>
      <c r="D106" s="855"/>
      <c r="E106" s="491" t="s">
        <v>2658</v>
      </c>
      <c r="F106" s="466"/>
      <c r="G106" s="466"/>
      <c r="H106" s="466"/>
      <c r="I106" s="466"/>
      <c r="J106" s="492"/>
      <c r="K106" s="492"/>
      <c r="L106" s="493"/>
      <c r="M106" s="492"/>
    </row>
    <row r="107" spans="2:13" x14ac:dyDescent="0.35">
      <c r="B107" s="38"/>
      <c r="C107" s="854"/>
      <c r="D107" s="855"/>
      <c r="E107" s="491" t="s">
        <v>2659</v>
      </c>
      <c r="F107" s="466"/>
      <c r="G107" s="466"/>
      <c r="H107" s="466"/>
      <c r="I107" s="466"/>
      <c r="J107" s="492"/>
      <c r="K107" s="492"/>
      <c r="L107" s="493"/>
      <c r="M107" s="492"/>
    </row>
    <row r="108" spans="2:13" x14ac:dyDescent="0.35">
      <c r="B108" s="38"/>
      <c r="C108" s="854"/>
      <c r="D108" s="855"/>
      <c r="E108" s="491" t="s">
        <v>1089</v>
      </c>
      <c r="F108" s="466"/>
      <c r="G108" s="466"/>
      <c r="H108" s="466"/>
      <c r="I108" s="466"/>
      <c r="J108" s="493"/>
      <c r="K108" s="492"/>
      <c r="L108" s="492"/>
      <c r="M108" s="492"/>
    </row>
    <row r="109" spans="2:13" x14ac:dyDescent="0.35">
      <c r="B109" s="38"/>
      <c r="C109" s="38"/>
      <c r="D109" s="38"/>
      <c r="E109" s="38"/>
      <c r="F109" s="38"/>
      <c r="G109" s="38"/>
      <c r="H109" s="38"/>
      <c r="I109" s="38"/>
      <c r="J109" s="38"/>
      <c r="K109" s="38"/>
      <c r="L109" s="38"/>
      <c r="M109" s="38"/>
    </row>
    <row r="110" spans="2:13" x14ac:dyDescent="0.35">
      <c r="B110" s="387"/>
      <c r="C110" s="388" t="s">
        <v>2661</v>
      </c>
      <c r="D110" s="387"/>
      <c r="E110" s="387"/>
      <c r="F110" s="387"/>
      <c r="G110" s="387"/>
      <c r="H110" s="387"/>
      <c r="I110" s="387"/>
      <c r="J110" s="387"/>
      <c r="K110" s="387"/>
      <c r="L110" s="387"/>
      <c r="M110" s="387"/>
    </row>
    <row r="111" spans="2:13" x14ac:dyDescent="0.35">
      <c r="B111" s="38"/>
      <c r="C111" s="859" t="s">
        <v>23</v>
      </c>
      <c r="D111" s="859"/>
      <c r="E111" s="859"/>
      <c r="F111" s="859"/>
      <c r="G111" s="859"/>
      <c r="H111" s="859"/>
      <c r="I111" s="859"/>
      <c r="J111" s="859"/>
      <c r="K111" s="859"/>
      <c r="L111" s="859"/>
      <c r="M111" s="859"/>
    </row>
    <row r="112" spans="2:13" x14ac:dyDescent="0.35">
      <c r="B112" s="38"/>
      <c r="C112" s="840" t="s">
        <v>2662</v>
      </c>
      <c r="D112" s="840"/>
      <c r="E112" s="840"/>
      <c r="F112" s="840"/>
      <c r="G112" s="840"/>
      <c r="H112" s="840"/>
      <c r="I112" s="840"/>
      <c r="J112" s="840"/>
      <c r="K112" s="840"/>
      <c r="L112" s="840"/>
      <c r="M112" s="840"/>
    </row>
    <row r="113" spans="2:13" x14ac:dyDescent="0.35">
      <c r="B113" s="38"/>
      <c r="C113" s="840" t="s">
        <v>2599</v>
      </c>
      <c r="D113" s="840"/>
      <c r="E113" s="840"/>
      <c r="F113" s="840"/>
      <c r="G113" s="840"/>
      <c r="H113" s="840"/>
      <c r="I113" s="840"/>
      <c r="J113" s="840"/>
      <c r="K113" s="840"/>
      <c r="L113" s="840"/>
      <c r="M113" s="840"/>
    </row>
    <row r="114" spans="2:13" x14ac:dyDescent="0.35">
      <c r="B114" s="38"/>
      <c r="C114" s="840" t="s">
        <v>2663</v>
      </c>
      <c r="D114" s="840"/>
      <c r="E114" s="840"/>
      <c r="F114" s="840"/>
      <c r="G114" s="840"/>
      <c r="H114" s="840"/>
      <c r="I114" s="840"/>
      <c r="J114" s="840"/>
      <c r="K114" s="840"/>
      <c r="L114" s="840"/>
      <c r="M114" s="840"/>
    </row>
    <row r="115" spans="2:13" x14ac:dyDescent="0.35">
      <c r="B115" s="38"/>
      <c r="C115" s="840" t="s">
        <v>2664</v>
      </c>
      <c r="D115" s="840"/>
      <c r="E115" s="840"/>
      <c r="F115" s="840"/>
      <c r="G115" s="840"/>
      <c r="H115" s="840"/>
      <c r="I115" s="840"/>
      <c r="J115" s="840"/>
      <c r="K115" s="840"/>
      <c r="L115" s="840"/>
      <c r="M115" s="840"/>
    </row>
    <row r="116" spans="2:13" x14ac:dyDescent="0.35">
      <c r="B116" s="38"/>
      <c r="C116" s="840" t="s">
        <v>2665</v>
      </c>
      <c r="D116" s="840"/>
      <c r="E116" s="840"/>
      <c r="F116" s="840"/>
      <c r="G116" s="840"/>
      <c r="H116" s="840"/>
      <c r="I116" s="840"/>
      <c r="J116" s="840"/>
      <c r="K116" s="840"/>
      <c r="L116" s="840"/>
      <c r="M116" s="840"/>
    </row>
    <row r="117" spans="2:13" x14ac:dyDescent="0.35">
      <c r="B117" s="38"/>
      <c r="C117" s="840" t="s">
        <v>2666</v>
      </c>
      <c r="D117" s="840"/>
      <c r="E117" s="840"/>
      <c r="F117" s="840"/>
      <c r="G117" s="840"/>
      <c r="H117" s="840"/>
      <c r="I117" s="840"/>
      <c r="J117" s="840"/>
      <c r="K117" s="840"/>
      <c r="L117" s="840"/>
      <c r="M117" s="840"/>
    </row>
    <row r="118" spans="2:13" x14ac:dyDescent="0.35">
      <c r="B118" s="38"/>
      <c r="C118" s="840" t="s">
        <v>2643</v>
      </c>
      <c r="D118" s="840"/>
      <c r="E118" s="840"/>
      <c r="F118" s="840"/>
      <c r="G118" s="840"/>
      <c r="H118" s="840"/>
      <c r="I118" s="840"/>
      <c r="J118" s="840"/>
      <c r="K118" s="840"/>
      <c r="L118" s="840"/>
      <c r="M118" s="840"/>
    </row>
    <row r="119" spans="2:13" x14ac:dyDescent="0.35">
      <c r="B119" s="38"/>
      <c r="C119" s="840" t="s">
        <v>2667</v>
      </c>
      <c r="D119" s="840"/>
      <c r="E119" s="840"/>
      <c r="F119" s="840"/>
      <c r="G119" s="840"/>
      <c r="H119" s="840"/>
      <c r="I119" s="840"/>
      <c r="J119" s="840"/>
      <c r="K119" s="840"/>
      <c r="L119" s="840"/>
      <c r="M119" s="840"/>
    </row>
    <row r="120" spans="2:13" x14ac:dyDescent="0.35">
      <c r="B120" s="38"/>
      <c r="C120" s="840" t="s">
        <v>2668</v>
      </c>
      <c r="D120" s="840"/>
      <c r="E120" s="840"/>
      <c r="F120" s="840"/>
      <c r="G120" s="840"/>
      <c r="H120" s="840"/>
      <c r="I120" s="840"/>
      <c r="J120" s="840"/>
      <c r="K120" s="840"/>
      <c r="L120" s="840"/>
      <c r="M120" s="840"/>
    </row>
    <row r="121" spans="2:13" x14ac:dyDescent="0.35">
      <c r="B121" s="38"/>
      <c r="C121" s="849" t="s">
        <v>2183</v>
      </c>
      <c r="D121" s="849"/>
      <c r="E121" s="849"/>
      <c r="F121" s="849"/>
      <c r="G121" s="849"/>
      <c r="H121" s="849"/>
      <c r="I121" s="849"/>
      <c r="J121" s="849"/>
      <c r="K121" s="849"/>
      <c r="L121" s="849"/>
      <c r="M121" s="849"/>
    </row>
    <row r="123" spans="2:13" ht="15.5" x14ac:dyDescent="0.35">
      <c r="B123" s="447" t="s">
        <v>2260</v>
      </c>
      <c r="C123" s="853" t="s">
        <v>2669</v>
      </c>
      <c r="D123" s="853"/>
      <c r="E123" s="853"/>
      <c r="F123" s="853"/>
      <c r="G123" s="853"/>
      <c r="H123" s="853"/>
      <c r="I123" s="853"/>
      <c r="J123" s="853"/>
      <c r="K123" s="853"/>
      <c r="L123" s="853"/>
    </row>
    <row r="124" spans="2:13" x14ac:dyDescent="0.35">
      <c r="B124" s="38"/>
      <c r="C124" s="462"/>
      <c r="D124" s="462"/>
      <c r="E124" s="462"/>
      <c r="F124" s="462"/>
      <c r="G124" s="462"/>
      <c r="H124" s="38"/>
      <c r="I124" s="38"/>
      <c r="J124" s="38"/>
      <c r="K124" s="38"/>
      <c r="L124" s="38"/>
    </row>
    <row r="125" spans="2:13" ht="15.5" x14ac:dyDescent="0.35">
      <c r="B125" s="449"/>
      <c r="C125" s="369" t="s">
        <v>2141</v>
      </c>
      <c r="D125" s="369"/>
      <c r="E125" s="450">
        <f>[2]Introduction!$D$63</f>
        <v>2025</v>
      </c>
      <c r="F125" s="449"/>
      <c r="G125" s="449"/>
      <c r="H125" s="449"/>
      <c r="I125" s="449"/>
      <c r="J125" s="449"/>
      <c r="K125" s="449"/>
      <c r="L125" s="449"/>
    </row>
    <row r="126" spans="2:13" x14ac:dyDescent="0.35">
      <c r="B126" s="38"/>
      <c r="C126" s="462"/>
      <c r="D126" s="462"/>
      <c r="E126" s="462"/>
      <c r="F126" s="462"/>
      <c r="G126" s="462"/>
      <c r="H126" s="38"/>
      <c r="I126" s="38"/>
      <c r="J126" s="38"/>
      <c r="K126" s="38"/>
      <c r="L126" s="38"/>
    </row>
    <row r="127" spans="2:13" ht="15.5" x14ac:dyDescent="0.35">
      <c r="B127" s="38"/>
      <c r="C127" s="865" t="s">
        <v>2670</v>
      </c>
      <c r="D127" s="867" t="s">
        <v>353</v>
      </c>
      <c r="E127" s="862" t="s">
        <v>2</v>
      </c>
      <c r="F127" s="862" t="s">
        <v>2671</v>
      </c>
      <c r="G127" s="862" t="s">
        <v>4</v>
      </c>
      <c r="H127" s="870" t="s">
        <v>259</v>
      </c>
      <c r="I127" s="862" t="s">
        <v>2672</v>
      </c>
      <c r="J127" s="862"/>
      <c r="K127" s="862"/>
      <c r="L127" s="862"/>
    </row>
    <row r="128" spans="2:13" ht="15.5" x14ac:dyDescent="0.35">
      <c r="B128" s="38"/>
      <c r="C128" s="865"/>
      <c r="D128" s="867"/>
      <c r="E128" s="862"/>
      <c r="F128" s="862"/>
      <c r="G128" s="862"/>
      <c r="H128" s="870"/>
      <c r="I128" s="863" t="s">
        <v>2673</v>
      </c>
      <c r="J128" s="864"/>
      <c r="K128" s="864"/>
      <c r="L128" s="864"/>
    </row>
    <row r="129" spans="2:12" ht="139.5" customHeight="1" x14ac:dyDescent="0.35">
      <c r="B129" s="38"/>
      <c r="C129" s="866"/>
      <c r="D129" s="868"/>
      <c r="E129" s="869"/>
      <c r="F129" s="869"/>
      <c r="G129" s="869"/>
      <c r="H129" s="871"/>
      <c r="I129" s="496" t="s">
        <v>2674</v>
      </c>
      <c r="J129" s="497" t="s">
        <v>33</v>
      </c>
      <c r="K129" s="497" t="s">
        <v>38</v>
      </c>
      <c r="L129" s="497" t="s">
        <v>112</v>
      </c>
    </row>
    <row r="130" spans="2:12" ht="66.75" customHeight="1" x14ac:dyDescent="0.35">
      <c r="B130" s="38"/>
      <c r="C130" s="498" t="s">
        <v>2675</v>
      </c>
      <c r="D130" s="459" t="s">
        <v>2545</v>
      </c>
      <c r="E130" s="465" t="s">
        <v>2676</v>
      </c>
      <c r="F130" s="499">
        <v>0.05</v>
      </c>
      <c r="G130" s="465">
        <v>2030</v>
      </c>
      <c r="H130" s="465"/>
      <c r="I130" s="465" t="s">
        <v>2677</v>
      </c>
      <c r="J130" s="465"/>
      <c r="K130" s="500">
        <v>5.3999999999999999E-2</v>
      </c>
      <c r="L130" s="500">
        <v>2.3599999999999999E-2</v>
      </c>
    </row>
    <row r="131" spans="2:12" ht="133.5" customHeight="1" x14ac:dyDescent="0.35">
      <c r="B131" s="38"/>
      <c r="C131" s="498" t="s">
        <v>2678</v>
      </c>
      <c r="D131" s="459" t="s">
        <v>2545</v>
      </c>
      <c r="E131" s="465" t="s">
        <v>2679</v>
      </c>
      <c r="F131" s="465" t="s">
        <v>2680</v>
      </c>
      <c r="G131" s="465" t="s">
        <v>2681</v>
      </c>
      <c r="H131" s="465"/>
      <c r="I131" s="465" t="s">
        <v>2682</v>
      </c>
      <c r="J131" s="465"/>
      <c r="K131" s="501">
        <v>6.6000000000000003E-2</v>
      </c>
      <c r="L131" s="501">
        <v>8.2000000000000003E-2</v>
      </c>
    </row>
    <row r="132" spans="2:12" ht="26" x14ac:dyDescent="0.35">
      <c r="B132" s="38"/>
      <c r="C132" s="498" t="s">
        <v>2683</v>
      </c>
      <c r="D132" s="459" t="s">
        <v>2545</v>
      </c>
      <c r="E132" s="466"/>
      <c r="F132" s="466"/>
      <c r="G132" s="466"/>
      <c r="H132" s="466"/>
      <c r="I132" s="466"/>
      <c r="J132" s="466"/>
      <c r="K132" s="466"/>
      <c r="L132" s="466"/>
    </row>
    <row r="133" spans="2:12" ht="26" x14ac:dyDescent="0.35">
      <c r="B133" s="38"/>
      <c r="C133" s="498" t="s">
        <v>2684</v>
      </c>
      <c r="D133" s="459" t="s">
        <v>2545</v>
      </c>
      <c r="E133" s="466"/>
      <c r="F133" s="466"/>
      <c r="G133" s="466"/>
      <c r="H133" s="466"/>
      <c r="I133" s="466"/>
      <c r="J133" s="466"/>
      <c r="K133" s="466"/>
      <c r="L133" s="466"/>
    </row>
    <row r="134" spans="2:12" x14ac:dyDescent="0.35">
      <c r="B134" s="38"/>
      <c r="C134" s="38"/>
      <c r="D134" s="38"/>
      <c r="E134" s="38"/>
      <c r="F134" s="38"/>
      <c r="G134" s="38"/>
      <c r="H134" s="38"/>
      <c r="I134" s="38"/>
      <c r="J134" s="38"/>
      <c r="K134" s="38"/>
      <c r="L134" s="38"/>
    </row>
    <row r="135" spans="2:12" x14ac:dyDescent="0.35">
      <c r="B135" s="387"/>
      <c r="C135" s="388" t="s">
        <v>601</v>
      </c>
      <c r="D135" s="388"/>
      <c r="E135" s="387"/>
      <c r="F135" s="387"/>
      <c r="G135" s="387"/>
      <c r="H135" s="387"/>
      <c r="I135" s="387"/>
      <c r="J135" s="387"/>
      <c r="K135" s="387"/>
      <c r="L135" s="387"/>
    </row>
    <row r="136" spans="2:12" x14ac:dyDescent="0.35">
      <c r="B136" s="38"/>
      <c r="C136" s="839" t="s">
        <v>23</v>
      </c>
      <c r="D136" s="839"/>
      <c r="E136" s="839"/>
      <c r="F136" s="839"/>
      <c r="G136" s="839"/>
      <c r="H136" s="839"/>
      <c r="I136" s="839"/>
      <c r="J136" s="839"/>
      <c r="K136" s="839"/>
      <c r="L136" s="839"/>
    </row>
    <row r="137" spans="2:12" x14ac:dyDescent="0.35">
      <c r="B137" s="38"/>
      <c r="C137" s="860" t="s">
        <v>2685</v>
      </c>
      <c r="D137" s="860"/>
      <c r="E137" s="860"/>
      <c r="F137" s="860"/>
      <c r="G137" s="860"/>
      <c r="H137" s="860"/>
      <c r="I137" s="860"/>
      <c r="J137" s="860"/>
      <c r="K137" s="860"/>
      <c r="L137" s="860"/>
    </row>
    <row r="138" spans="2:12" x14ac:dyDescent="0.35">
      <c r="B138" s="38"/>
      <c r="C138" s="860" t="s">
        <v>2516</v>
      </c>
      <c r="D138" s="860"/>
      <c r="E138" s="860"/>
      <c r="F138" s="860"/>
      <c r="G138" s="860"/>
      <c r="H138" s="860"/>
      <c r="I138" s="860"/>
      <c r="J138" s="860"/>
      <c r="K138" s="860"/>
      <c r="L138" s="860"/>
    </row>
    <row r="139" spans="2:12" x14ac:dyDescent="0.35">
      <c r="B139" s="38"/>
      <c r="C139" s="860" t="s">
        <v>2517</v>
      </c>
      <c r="D139" s="860"/>
      <c r="E139" s="860"/>
      <c r="F139" s="860"/>
      <c r="G139" s="860"/>
      <c r="H139" s="860"/>
      <c r="I139" s="860"/>
      <c r="J139" s="860"/>
      <c r="K139" s="860"/>
      <c r="L139" s="860"/>
    </row>
    <row r="140" spans="2:12" x14ac:dyDescent="0.35">
      <c r="B140" s="38"/>
      <c r="C140" s="860" t="s">
        <v>2518</v>
      </c>
      <c r="D140" s="860"/>
      <c r="E140" s="860"/>
      <c r="F140" s="860"/>
      <c r="G140" s="860"/>
      <c r="H140" s="860"/>
      <c r="I140" s="860"/>
      <c r="J140" s="860"/>
      <c r="K140" s="860"/>
      <c r="L140" s="860"/>
    </row>
    <row r="141" spans="2:12" x14ac:dyDescent="0.35">
      <c r="B141" s="38"/>
      <c r="C141" s="849" t="s">
        <v>2183</v>
      </c>
      <c r="D141" s="849"/>
      <c r="E141" s="849"/>
      <c r="F141" s="849"/>
      <c r="G141" s="849"/>
      <c r="H141" s="849"/>
      <c r="I141" s="849"/>
      <c r="J141" s="849"/>
      <c r="K141" s="849"/>
      <c r="L141" s="849"/>
    </row>
    <row r="143" spans="2:12" ht="34.5" customHeight="1" x14ac:dyDescent="0.35">
      <c r="B143" s="447" t="s">
        <v>2306</v>
      </c>
      <c r="C143" s="861" t="s">
        <v>2686</v>
      </c>
      <c r="D143" s="861"/>
      <c r="E143" s="861"/>
      <c r="F143" s="861"/>
      <c r="G143" s="861"/>
      <c r="H143" s="861"/>
      <c r="I143" s="861"/>
    </row>
    <row r="144" spans="2:12" x14ac:dyDescent="0.35">
      <c r="B144" s="38"/>
      <c r="C144" s="462"/>
      <c r="D144" s="462"/>
      <c r="E144" s="462"/>
    </row>
    <row r="145" spans="2:11" ht="15.5" x14ac:dyDescent="0.35">
      <c r="B145" s="38"/>
      <c r="C145" s="451"/>
      <c r="D145" s="451" t="s">
        <v>353</v>
      </c>
      <c r="E145" s="451" t="s">
        <v>2</v>
      </c>
    </row>
    <row r="146" spans="2:11" ht="132.75" customHeight="1" x14ac:dyDescent="0.35">
      <c r="B146" s="38"/>
      <c r="C146" s="456" t="s">
        <v>2687</v>
      </c>
      <c r="D146" s="502" t="s">
        <v>14</v>
      </c>
      <c r="E146" s="503" t="s">
        <v>2915</v>
      </c>
    </row>
    <row r="147" spans="2:11" x14ac:dyDescent="0.35">
      <c r="B147" s="38"/>
      <c r="C147" s="504"/>
      <c r="D147" s="504"/>
      <c r="E147" s="504"/>
    </row>
    <row r="148" spans="2:11" x14ac:dyDescent="0.35">
      <c r="B148" s="387"/>
      <c r="C148" s="388" t="s">
        <v>145</v>
      </c>
      <c r="D148" s="387"/>
      <c r="E148" s="387"/>
    </row>
    <row r="150" spans="2:11" ht="38.25" customHeight="1" x14ac:dyDescent="0.35">
      <c r="B150" s="447" t="s">
        <v>2439</v>
      </c>
      <c r="C150" s="447"/>
      <c r="D150" s="841" t="s">
        <v>2688</v>
      </c>
      <c r="E150" s="841"/>
      <c r="F150" s="841"/>
      <c r="G150" s="841"/>
      <c r="H150" s="38"/>
      <c r="I150" s="38"/>
      <c r="J150" s="38"/>
      <c r="K150" s="38"/>
    </row>
    <row r="151" spans="2:11" x14ac:dyDescent="0.35">
      <c r="B151" s="38"/>
      <c r="C151" s="38"/>
      <c r="D151" s="462"/>
      <c r="E151" s="462"/>
      <c r="F151" s="462"/>
      <c r="G151" s="462"/>
      <c r="H151" s="38"/>
      <c r="I151" s="38"/>
      <c r="J151" s="38"/>
      <c r="K151" s="38"/>
    </row>
    <row r="152" spans="2:11" ht="65" x14ac:dyDescent="0.35">
      <c r="B152" s="38"/>
      <c r="C152" s="505" t="s">
        <v>353</v>
      </c>
      <c r="D152" s="505" t="s">
        <v>31</v>
      </c>
      <c r="E152" s="505" t="s">
        <v>2</v>
      </c>
      <c r="F152" s="506" t="s">
        <v>2689</v>
      </c>
      <c r="G152" s="506" t="s">
        <v>2690</v>
      </c>
      <c r="H152" s="38"/>
      <c r="I152" s="38"/>
      <c r="J152" s="38"/>
      <c r="K152" s="38"/>
    </row>
    <row r="153" spans="2:11" ht="15" x14ac:dyDescent="0.35">
      <c r="B153" s="38"/>
      <c r="C153" s="507" t="s">
        <v>2545</v>
      </c>
      <c r="D153" s="466"/>
      <c r="E153" s="466"/>
      <c r="F153" s="466"/>
      <c r="G153" s="466"/>
      <c r="H153" s="38"/>
      <c r="I153" s="38"/>
      <c r="J153" s="38"/>
      <c r="K153" s="38"/>
    </row>
    <row r="154" spans="2:11" ht="15" x14ac:dyDescent="0.35">
      <c r="B154" s="38"/>
      <c r="C154" s="507" t="s">
        <v>2545</v>
      </c>
      <c r="D154" s="466"/>
      <c r="E154" s="466"/>
      <c r="F154" s="466"/>
      <c r="G154" s="466"/>
      <c r="H154" s="38"/>
      <c r="I154" s="38"/>
      <c r="J154" s="38"/>
      <c r="K154" s="38"/>
    </row>
    <row r="155" spans="2:11" ht="15" x14ac:dyDescent="0.35">
      <c r="B155" s="38"/>
      <c r="C155" s="507" t="s">
        <v>2545</v>
      </c>
      <c r="D155" s="466"/>
      <c r="E155" s="466"/>
      <c r="F155" s="466"/>
      <c r="G155" s="466"/>
      <c r="H155" s="38"/>
      <c r="I155" s="38"/>
      <c r="J155" s="38"/>
      <c r="K155" s="38"/>
    </row>
    <row r="156" spans="2:11" ht="15" x14ac:dyDescent="0.35">
      <c r="B156" s="38"/>
      <c r="C156" s="507" t="s">
        <v>2545</v>
      </c>
      <c r="D156" s="466"/>
      <c r="E156" s="466"/>
      <c r="F156" s="466"/>
      <c r="G156" s="466"/>
      <c r="H156" s="38"/>
      <c r="I156" s="38"/>
      <c r="J156" s="38"/>
      <c r="K156" s="38"/>
    </row>
    <row r="157" spans="2:11" ht="15" x14ac:dyDescent="0.35">
      <c r="B157" s="38"/>
      <c r="C157" s="507" t="s">
        <v>2545</v>
      </c>
      <c r="D157" s="466"/>
      <c r="E157" s="466"/>
      <c r="F157" s="466"/>
      <c r="G157" s="466"/>
      <c r="H157" s="38"/>
      <c r="I157" s="38"/>
      <c r="J157" s="38"/>
      <c r="K157" s="38"/>
    </row>
    <row r="158" spans="2:11" ht="15" x14ac:dyDescent="0.35">
      <c r="B158" s="38"/>
      <c r="C158" s="507" t="s">
        <v>2545</v>
      </c>
      <c r="D158" s="466"/>
      <c r="E158" s="466"/>
      <c r="F158" s="466"/>
      <c r="G158" s="466"/>
      <c r="H158" s="38"/>
      <c r="I158" s="38"/>
      <c r="J158" s="38"/>
      <c r="K158" s="38"/>
    </row>
    <row r="159" spans="2:11" ht="15" x14ac:dyDescent="0.35">
      <c r="B159" s="38"/>
      <c r="C159" s="507" t="s">
        <v>2545</v>
      </c>
      <c r="D159" s="466"/>
      <c r="E159" s="466"/>
      <c r="F159" s="466"/>
      <c r="G159" s="466"/>
      <c r="H159" s="38"/>
      <c r="I159" s="38"/>
      <c r="J159" s="38"/>
      <c r="K159" s="38"/>
    </row>
    <row r="160" spans="2:11" ht="15" x14ac:dyDescent="0.35">
      <c r="B160" s="38"/>
      <c r="C160" s="507" t="s">
        <v>2545</v>
      </c>
      <c r="D160" s="466"/>
      <c r="E160" s="466"/>
      <c r="F160" s="466"/>
      <c r="G160" s="466"/>
      <c r="H160" s="38"/>
      <c r="I160" s="38"/>
      <c r="J160" s="38"/>
      <c r="K160" s="38"/>
    </row>
    <row r="161" spans="2:11" ht="15" x14ac:dyDescent="0.35">
      <c r="B161" s="38"/>
      <c r="C161" s="507" t="s">
        <v>2545</v>
      </c>
      <c r="D161" s="466"/>
      <c r="E161" s="466"/>
      <c r="F161" s="466"/>
      <c r="G161" s="466"/>
      <c r="H161" s="38"/>
      <c r="I161" s="38"/>
      <c r="J161" s="38"/>
      <c r="K161" s="38"/>
    </row>
    <row r="162" spans="2:11" ht="15" x14ac:dyDescent="0.35">
      <c r="B162" s="38"/>
      <c r="C162" s="507" t="s">
        <v>2545</v>
      </c>
      <c r="D162" s="466"/>
      <c r="E162" s="466"/>
      <c r="F162" s="466"/>
      <c r="G162" s="466"/>
      <c r="H162" s="38"/>
      <c r="I162" s="38"/>
      <c r="J162" s="38"/>
      <c r="K162" s="38"/>
    </row>
    <row r="163" spans="2:11" ht="15" x14ac:dyDescent="0.35">
      <c r="B163" s="38"/>
      <c r="C163" s="507" t="s">
        <v>2545</v>
      </c>
      <c r="D163" s="466"/>
      <c r="E163" s="466"/>
      <c r="F163" s="466"/>
      <c r="G163" s="466"/>
      <c r="H163" s="38"/>
      <c r="I163" s="38"/>
      <c r="J163" s="38"/>
      <c r="K163" s="38"/>
    </row>
    <row r="164" spans="2:11" ht="15" x14ac:dyDescent="0.35">
      <c r="B164" s="38"/>
      <c r="C164" s="507" t="s">
        <v>2545</v>
      </c>
      <c r="D164" s="466"/>
      <c r="E164" s="466"/>
      <c r="F164" s="466"/>
      <c r="G164" s="466"/>
      <c r="H164" s="38"/>
      <c r="I164" s="38"/>
      <c r="J164" s="38"/>
      <c r="K164" s="38"/>
    </row>
    <row r="165" spans="2:11" ht="15" x14ac:dyDescent="0.35">
      <c r="B165" s="38"/>
      <c r="C165" s="507" t="s">
        <v>2545</v>
      </c>
      <c r="D165" s="466"/>
      <c r="E165" s="466"/>
      <c r="F165" s="466"/>
      <c r="G165" s="466"/>
      <c r="H165" s="38"/>
      <c r="I165" s="38"/>
      <c r="J165" s="38"/>
      <c r="K165" s="38"/>
    </row>
    <row r="166" spans="2:11" x14ac:dyDescent="0.35">
      <c r="B166" s="38"/>
      <c r="C166" s="38"/>
      <c r="D166" s="38"/>
      <c r="E166" s="38"/>
      <c r="F166" s="38"/>
      <c r="G166" s="38"/>
      <c r="H166" s="38"/>
      <c r="I166" s="38"/>
      <c r="J166" s="38"/>
      <c r="K166" s="38"/>
    </row>
    <row r="167" spans="2:11" x14ac:dyDescent="0.35">
      <c r="B167" s="508"/>
      <c r="C167" s="508"/>
      <c r="D167" s="509" t="s">
        <v>2525</v>
      </c>
      <c r="E167" s="508"/>
      <c r="F167" s="508"/>
      <c r="G167" s="508"/>
      <c r="H167" s="508"/>
      <c r="I167" s="508"/>
      <c r="J167" s="508"/>
      <c r="K167" s="508"/>
    </row>
    <row r="168" spans="2:11" x14ac:dyDescent="0.35">
      <c r="B168" s="38"/>
      <c r="C168" s="38"/>
      <c r="D168" s="839" t="s">
        <v>23</v>
      </c>
      <c r="E168" s="839"/>
      <c r="F168" s="839"/>
      <c r="G168" s="839"/>
      <c r="H168" s="38"/>
      <c r="I168" s="38"/>
      <c r="J168" s="38"/>
      <c r="K168" s="38"/>
    </row>
    <row r="169" spans="2:11" x14ac:dyDescent="0.35">
      <c r="B169" s="510"/>
      <c r="C169" s="510"/>
      <c r="D169" s="872" t="s">
        <v>2685</v>
      </c>
      <c r="E169" s="872"/>
      <c r="F169" s="872"/>
      <c r="G169" s="872"/>
      <c r="H169" s="872"/>
      <c r="I169" s="872"/>
      <c r="J169" s="872"/>
      <c r="K169" s="872"/>
    </row>
    <row r="170" spans="2:11" x14ac:dyDescent="0.35">
      <c r="B170" s="38"/>
      <c r="C170" s="38"/>
      <c r="D170" s="840" t="s">
        <v>2691</v>
      </c>
      <c r="E170" s="840"/>
      <c r="F170" s="840"/>
      <c r="G170" s="840"/>
      <c r="H170" s="38"/>
      <c r="I170" s="38"/>
      <c r="J170" s="38"/>
      <c r="K170" s="38"/>
    </row>
    <row r="171" spans="2:11" x14ac:dyDescent="0.35">
      <c r="B171" s="38"/>
      <c r="C171" s="38"/>
      <c r="D171" s="840" t="s">
        <v>2692</v>
      </c>
      <c r="E171" s="840"/>
      <c r="F171" s="840"/>
      <c r="G171" s="840"/>
      <c r="H171" s="38"/>
      <c r="I171" s="38"/>
      <c r="J171" s="38"/>
      <c r="K171" s="38"/>
    </row>
    <row r="173" spans="2:11" ht="15.5" x14ac:dyDescent="0.35">
      <c r="B173" s="447" t="s">
        <v>2486</v>
      </c>
      <c r="C173" s="841" t="s">
        <v>2693</v>
      </c>
      <c r="D173" s="841"/>
      <c r="E173" s="841"/>
      <c r="F173" s="841"/>
      <c r="G173" s="841"/>
      <c r="H173" s="841"/>
    </row>
    <row r="174" spans="2:11" x14ac:dyDescent="0.35">
      <c r="B174" s="38"/>
      <c r="C174" s="38"/>
      <c r="D174" s="38"/>
      <c r="E174" s="38"/>
      <c r="F174" s="462"/>
      <c r="G174" s="462"/>
      <c r="H174" s="462"/>
    </row>
    <row r="175" spans="2:11" ht="15.5" x14ac:dyDescent="0.35">
      <c r="B175" s="38"/>
      <c r="C175" s="505" t="s">
        <v>610</v>
      </c>
      <c r="D175" s="873" t="s">
        <v>2528</v>
      </c>
      <c r="E175" s="505" t="s">
        <v>353</v>
      </c>
      <c r="F175" s="511" t="s">
        <v>33</v>
      </c>
      <c r="G175" s="875" t="s">
        <v>2529</v>
      </c>
      <c r="H175" s="876"/>
    </row>
    <row r="176" spans="2:11" ht="15.5" x14ac:dyDescent="0.35">
      <c r="B176" s="38"/>
      <c r="C176" s="505"/>
      <c r="D176" s="874"/>
      <c r="E176" s="505"/>
      <c r="F176" s="512"/>
      <c r="G176" s="505" t="s">
        <v>38</v>
      </c>
      <c r="H176" s="506" t="s">
        <v>112</v>
      </c>
    </row>
    <row r="177" spans="2:25" ht="45.75" customHeight="1" x14ac:dyDescent="0.35">
      <c r="B177" s="38"/>
      <c r="C177" s="502" t="s">
        <v>2694</v>
      </c>
      <c r="D177" s="513" t="s">
        <v>2694</v>
      </c>
      <c r="E177" s="514" t="s">
        <v>2545</v>
      </c>
      <c r="F177" s="502" t="s">
        <v>2695</v>
      </c>
      <c r="G177" s="465">
        <v>129.6</v>
      </c>
      <c r="H177" s="465">
        <v>77.5</v>
      </c>
    </row>
    <row r="178" spans="2:25" ht="84" customHeight="1" x14ac:dyDescent="0.35">
      <c r="B178" s="38"/>
      <c r="C178" s="502" t="s">
        <v>2696</v>
      </c>
      <c r="D178" s="513" t="s">
        <v>2697</v>
      </c>
      <c r="E178" s="514" t="s">
        <v>2545</v>
      </c>
      <c r="F178" s="502" t="s">
        <v>604</v>
      </c>
      <c r="G178" s="465" t="s">
        <v>973</v>
      </c>
      <c r="H178" s="465" t="s">
        <v>2698</v>
      </c>
    </row>
    <row r="179" spans="2:25" ht="42.75" customHeight="1" x14ac:dyDescent="0.35">
      <c r="B179" s="38"/>
      <c r="C179" s="502" t="s">
        <v>2699</v>
      </c>
      <c r="D179" s="513" t="s">
        <v>2699</v>
      </c>
      <c r="E179" s="514" t="s">
        <v>2545</v>
      </c>
      <c r="F179" s="502" t="s">
        <v>2695</v>
      </c>
      <c r="G179" s="465" t="s">
        <v>973</v>
      </c>
      <c r="H179" s="465">
        <v>7762</v>
      </c>
    </row>
    <row r="180" spans="2:25" ht="364.5" customHeight="1" x14ac:dyDescent="0.35">
      <c r="B180" s="38"/>
      <c r="C180" s="502" t="s">
        <v>2700</v>
      </c>
      <c r="D180" s="513" t="s">
        <v>2700</v>
      </c>
      <c r="E180" s="514" t="s">
        <v>2545</v>
      </c>
      <c r="F180" s="515"/>
      <c r="G180" s="884" t="s">
        <v>2704</v>
      </c>
      <c r="H180" s="885"/>
    </row>
    <row r="181" spans="2:25" ht="409.5" customHeight="1" x14ac:dyDescent="0.35">
      <c r="B181" s="38"/>
      <c r="C181" s="879" t="s">
        <v>2701</v>
      </c>
      <c r="D181" s="878" t="s">
        <v>2701</v>
      </c>
      <c r="E181" s="880" t="s">
        <v>2545</v>
      </c>
      <c r="F181" s="877"/>
      <c r="G181" s="882" t="s">
        <v>2702</v>
      </c>
      <c r="H181" s="882"/>
      <c r="I181" s="882"/>
      <c r="J181" s="882"/>
      <c r="K181" s="882"/>
      <c r="L181" s="882"/>
      <c r="M181" s="882"/>
      <c r="N181" s="882"/>
      <c r="O181" s="882"/>
      <c r="P181" s="882"/>
      <c r="Q181" s="882"/>
      <c r="R181" s="882"/>
    </row>
    <row r="182" spans="2:25" x14ac:dyDescent="0.35">
      <c r="B182" s="38"/>
      <c r="C182" s="879"/>
      <c r="D182" s="878"/>
      <c r="E182" s="880"/>
      <c r="F182" s="877"/>
      <c r="G182" s="882"/>
      <c r="H182" s="882"/>
      <c r="I182" s="882"/>
      <c r="J182" s="882"/>
      <c r="K182" s="882"/>
      <c r="L182" s="882"/>
      <c r="M182" s="882"/>
      <c r="N182" s="882"/>
      <c r="O182" s="882"/>
      <c r="P182" s="882"/>
      <c r="Q182" s="882"/>
      <c r="R182" s="882"/>
    </row>
    <row r="183" spans="2:25" x14ac:dyDescent="0.35">
      <c r="B183" s="508"/>
      <c r="C183" s="879"/>
      <c r="D183" s="878"/>
      <c r="E183" s="880"/>
      <c r="F183" s="877"/>
      <c r="G183" s="882"/>
      <c r="H183" s="882"/>
      <c r="I183" s="882"/>
      <c r="J183" s="882"/>
      <c r="K183" s="882"/>
      <c r="L183" s="882"/>
      <c r="M183" s="882"/>
      <c r="N183" s="882"/>
      <c r="O183" s="882"/>
      <c r="P183" s="882"/>
      <c r="Q183" s="882"/>
      <c r="R183" s="882"/>
      <c r="T183" s="881" t="s">
        <v>2181</v>
      </c>
      <c r="U183" s="881"/>
      <c r="V183" s="881"/>
      <c r="W183" s="881"/>
      <c r="X183" s="881"/>
      <c r="Y183" s="881"/>
    </row>
    <row r="184" spans="2:25" x14ac:dyDescent="0.35">
      <c r="B184" s="38"/>
      <c r="C184" s="879"/>
      <c r="D184" s="878"/>
      <c r="E184" s="880"/>
      <c r="F184" s="877"/>
      <c r="G184" s="882"/>
      <c r="H184" s="882"/>
      <c r="I184" s="882"/>
      <c r="J184" s="882"/>
      <c r="K184" s="882"/>
      <c r="L184" s="882"/>
      <c r="M184" s="882"/>
      <c r="N184" s="882"/>
      <c r="O184" s="882"/>
      <c r="P184" s="882"/>
      <c r="Q184" s="882"/>
      <c r="R184" s="882"/>
      <c r="T184" s="839" t="s">
        <v>23</v>
      </c>
      <c r="U184" s="839"/>
      <c r="V184" s="839"/>
      <c r="W184" s="839"/>
      <c r="X184" s="839"/>
      <c r="Y184" s="839"/>
    </row>
    <row r="185" spans="2:25" x14ac:dyDescent="0.35">
      <c r="B185" s="510"/>
      <c r="C185" s="879"/>
      <c r="D185" s="878"/>
      <c r="E185" s="880"/>
      <c r="F185" s="877"/>
      <c r="G185" s="882"/>
      <c r="H185" s="882"/>
      <c r="I185" s="882"/>
      <c r="J185" s="882"/>
      <c r="K185" s="882"/>
      <c r="L185" s="882"/>
      <c r="M185" s="882"/>
      <c r="N185" s="882"/>
      <c r="O185" s="882"/>
      <c r="P185" s="882"/>
      <c r="Q185" s="882"/>
      <c r="R185" s="882"/>
      <c r="T185" s="872" t="s">
        <v>2703</v>
      </c>
      <c r="U185" s="872"/>
      <c r="V185" s="872"/>
      <c r="W185" s="872"/>
      <c r="X185" s="872"/>
      <c r="Y185" s="872"/>
    </row>
    <row r="186" spans="2:25" x14ac:dyDescent="0.35">
      <c r="B186" s="38"/>
      <c r="C186" s="879"/>
      <c r="D186" s="878"/>
      <c r="E186" s="880"/>
      <c r="F186" s="877"/>
      <c r="G186" s="882"/>
      <c r="H186" s="882"/>
      <c r="I186" s="882"/>
      <c r="J186" s="882"/>
      <c r="K186" s="882"/>
      <c r="L186" s="882"/>
      <c r="M186" s="882"/>
      <c r="N186" s="882"/>
      <c r="O186" s="882"/>
      <c r="P186" s="882"/>
      <c r="Q186" s="882"/>
      <c r="R186" s="882"/>
      <c r="T186" s="883" t="s">
        <v>2183</v>
      </c>
      <c r="U186" s="883"/>
      <c r="V186" s="883"/>
      <c r="W186" s="883"/>
      <c r="X186" s="883"/>
      <c r="Y186" s="883"/>
    </row>
    <row r="187" spans="2:25" x14ac:dyDescent="0.35">
      <c r="C187" s="879"/>
      <c r="D187" s="878"/>
      <c r="E187" s="880"/>
      <c r="F187" s="877"/>
      <c r="G187" s="882"/>
      <c r="H187" s="882"/>
      <c r="I187" s="882"/>
      <c r="J187" s="882"/>
      <c r="K187" s="882"/>
      <c r="L187" s="882"/>
      <c r="M187" s="882"/>
      <c r="N187" s="882"/>
      <c r="O187" s="882"/>
      <c r="P187" s="882"/>
      <c r="Q187" s="882"/>
      <c r="R187" s="882"/>
    </row>
    <row r="188" spans="2:25" x14ac:dyDescent="0.35">
      <c r="C188" s="879"/>
      <c r="D188" s="878"/>
      <c r="E188" s="880"/>
      <c r="F188" s="877"/>
      <c r="G188" s="882"/>
      <c r="H188" s="882"/>
      <c r="I188" s="882"/>
      <c r="J188" s="882"/>
      <c r="K188" s="882"/>
      <c r="L188" s="882"/>
      <c r="M188" s="882"/>
      <c r="N188" s="882"/>
      <c r="O188" s="882"/>
      <c r="P188" s="882"/>
      <c r="Q188" s="882"/>
      <c r="R188" s="882"/>
    </row>
    <row r="189" spans="2:25" x14ac:dyDescent="0.35">
      <c r="C189" s="879"/>
      <c r="D189" s="878"/>
      <c r="E189" s="880"/>
      <c r="F189" s="877"/>
      <c r="G189" s="882"/>
      <c r="H189" s="882"/>
      <c r="I189" s="882"/>
      <c r="J189" s="882"/>
      <c r="K189" s="882"/>
      <c r="L189" s="882"/>
      <c r="M189" s="882"/>
      <c r="N189" s="882"/>
      <c r="O189" s="882"/>
      <c r="P189" s="882"/>
      <c r="Q189" s="882"/>
      <c r="R189" s="882"/>
    </row>
    <row r="190" spans="2:25" x14ac:dyDescent="0.35">
      <c r="C190" s="879"/>
      <c r="D190" s="878"/>
      <c r="E190" s="880"/>
      <c r="F190" s="877"/>
      <c r="G190" s="882"/>
      <c r="H190" s="882"/>
      <c r="I190" s="882"/>
      <c r="J190" s="882"/>
      <c r="K190" s="882"/>
      <c r="L190" s="882"/>
      <c r="M190" s="882"/>
      <c r="N190" s="882"/>
      <c r="O190" s="882"/>
      <c r="P190" s="882"/>
      <c r="Q190" s="882"/>
      <c r="R190" s="882"/>
    </row>
    <row r="191" spans="2:25" x14ac:dyDescent="0.35">
      <c r="C191" s="879"/>
      <c r="D191" s="878"/>
      <c r="E191" s="880"/>
      <c r="F191" s="877"/>
      <c r="G191" s="882"/>
      <c r="H191" s="882"/>
      <c r="I191" s="882"/>
      <c r="J191" s="882"/>
      <c r="K191" s="882"/>
      <c r="L191" s="882"/>
      <c r="M191" s="882"/>
      <c r="N191" s="882"/>
      <c r="O191" s="882"/>
      <c r="P191" s="882"/>
      <c r="Q191" s="882"/>
      <c r="R191" s="882"/>
    </row>
    <row r="192" spans="2:25" x14ac:dyDescent="0.35">
      <c r="C192" s="879"/>
      <c r="D192" s="878"/>
      <c r="E192" s="880"/>
      <c r="F192" s="877"/>
      <c r="G192" s="882"/>
      <c r="H192" s="882"/>
      <c r="I192" s="882"/>
      <c r="J192" s="882"/>
      <c r="K192" s="882"/>
      <c r="L192" s="882"/>
      <c r="M192" s="882"/>
      <c r="N192" s="882"/>
      <c r="O192" s="882"/>
      <c r="P192" s="882"/>
      <c r="Q192" s="882"/>
      <c r="R192" s="882"/>
    </row>
    <row r="193" spans="3:18" x14ac:dyDescent="0.35">
      <c r="C193" s="879"/>
      <c r="D193" s="878"/>
      <c r="E193" s="880"/>
      <c r="F193" s="877"/>
      <c r="G193" s="882"/>
      <c r="H193" s="882"/>
      <c r="I193" s="882"/>
      <c r="J193" s="882"/>
      <c r="K193" s="882"/>
      <c r="L193" s="882"/>
      <c r="M193" s="882"/>
      <c r="N193" s="882"/>
      <c r="O193" s="882"/>
      <c r="P193" s="882"/>
      <c r="Q193" s="882"/>
      <c r="R193" s="882"/>
    </row>
    <row r="194" spans="3:18" x14ac:dyDescent="0.35">
      <c r="C194" s="879"/>
      <c r="D194" s="878"/>
      <c r="E194" s="880"/>
      <c r="F194" s="877"/>
      <c r="G194" s="882"/>
      <c r="H194" s="882"/>
      <c r="I194" s="882"/>
      <c r="J194" s="882"/>
      <c r="K194" s="882"/>
      <c r="L194" s="882"/>
      <c r="M194" s="882"/>
      <c r="N194" s="882"/>
      <c r="O194" s="882"/>
      <c r="P194" s="882"/>
      <c r="Q194" s="882"/>
      <c r="R194" s="882"/>
    </row>
    <row r="195" spans="3:18" x14ac:dyDescent="0.35">
      <c r="C195" s="879"/>
      <c r="D195" s="878"/>
      <c r="E195" s="880"/>
      <c r="F195" s="877"/>
      <c r="G195" s="882"/>
      <c r="H195" s="882"/>
      <c r="I195" s="882"/>
      <c r="J195" s="882"/>
      <c r="K195" s="882"/>
      <c r="L195" s="882"/>
      <c r="M195" s="882"/>
      <c r="N195" s="882"/>
      <c r="O195" s="882"/>
      <c r="P195" s="882"/>
      <c r="Q195" s="882"/>
      <c r="R195" s="882"/>
    </row>
    <row r="196" spans="3:18" x14ac:dyDescent="0.35">
      <c r="C196" s="879"/>
      <c r="D196" s="878"/>
      <c r="E196" s="880"/>
      <c r="F196" s="877"/>
      <c r="G196" s="882"/>
      <c r="H196" s="882"/>
      <c r="I196" s="882"/>
      <c r="J196" s="882"/>
      <c r="K196" s="882"/>
      <c r="L196" s="882"/>
      <c r="M196" s="882"/>
      <c r="N196" s="882"/>
      <c r="O196" s="882"/>
      <c r="P196" s="882"/>
      <c r="Q196" s="882"/>
      <c r="R196" s="882"/>
    </row>
    <row r="197" spans="3:18" x14ac:dyDescent="0.35">
      <c r="C197" s="879"/>
      <c r="D197" s="878"/>
      <c r="E197" s="880"/>
      <c r="F197" s="877"/>
      <c r="G197" s="882"/>
      <c r="H197" s="882"/>
      <c r="I197" s="882"/>
      <c r="J197" s="882"/>
      <c r="K197" s="882"/>
      <c r="L197" s="882"/>
      <c r="M197" s="882"/>
      <c r="N197" s="882"/>
      <c r="O197" s="882"/>
      <c r="P197" s="882"/>
      <c r="Q197" s="882"/>
      <c r="R197" s="882"/>
    </row>
    <row r="198" spans="3:18" x14ac:dyDescent="0.35">
      <c r="C198" s="879"/>
      <c r="D198" s="878"/>
      <c r="E198" s="880"/>
      <c r="F198" s="877"/>
      <c r="G198" s="882"/>
      <c r="H198" s="882"/>
      <c r="I198" s="882"/>
      <c r="J198" s="882"/>
      <c r="K198" s="882"/>
      <c r="L198" s="882"/>
      <c r="M198" s="882"/>
      <c r="N198" s="882"/>
      <c r="O198" s="882"/>
      <c r="P198" s="882"/>
      <c r="Q198" s="882"/>
      <c r="R198" s="882"/>
    </row>
    <row r="199" spans="3:18" x14ac:dyDescent="0.35">
      <c r="C199" s="879"/>
      <c r="D199" s="878"/>
      <c r="E199" s="880"/>
      <c r="F199" s="877"/>
      <c r="G199" s="882"/>
      <c r="H199" s="882"/>
      <c r="I199" s="882"/>
      <c r="J199" s="882"/>
      <c r="K199" s="882"/>
      <c r="L199" s="882"/>
      <c r="M199" s="882"/>
      <c r="N199" s="882"/>
      <c r="O199" s="882"/>
      <c r="P199" s="882"/>
      <c r="Q199" s="882"/>
      <c r="R199" s="882"/>
    </row>
    <row r="200" spans="3:18" x14ac:dyDescent="0.35">
      <c r="C200" s="879"/>
      <c r="D200" s="878"/>
      <c r="E200" s="880"/>
      <c r="F200" s="877"/>
      <c r="G200" s="882"/>
      <c r="H200" s="882"/>
      <c r="I200" s="882"/>
      <c r="J200" s="882"/>
      <c r="K200" s="882"/>
      <c r="L200" s="882"/>
      <c r="M200" s="882"/>
      <c r="N200" s="882"/>
      <c r="O200" s="882"/>
      <c r="P200" s="882"/>
      <c r="Q200" s="882"/>
      <c r="R200" s="882"/>
    </row>
    <row r="201" spans="3:18" x14ac:dyDescent="0.35">
      <c r="C201" s="879"/>
      <c r="D201" s="878"/>
      <c r="E201" s="880"/>
      <c r="F201" s="877"/>
      <c r="G201" s="882"/>
      <c r="H201" s="882"/>
      <c r="I201" s="882"/>
      <c r="J201" s="882"/>
      <c r="K201" s="882"/>
      <c r="L201" s="882"/>
      <c r="M201" s="882"/>
      <c r="N201" s="882"/>
      <c r="O201" s="882"/>
      <c r="P201" s="882"/>
      <c r="Q201" s="882"/>
      <c r="R201" s="882"/>
    </row>
    <row r="202" spans="3:18" x14ac:dyDescent="0.35">
      <c r="C202" s="879"/>
      <c r="D202" s="878"/>
      <c r="E202" s="880"/>
      <c r="F202" s="877"/>
      <c r="G202" s="882"/>
      <c r="H202" s="882"/>
      <c r="I202" s="882"/>
      <c r="J202" s="882"/>
      <c r="K202" s="882"/>
      <c r="L202" s="882"/>
      <c r="M202" s="882"/>
      <c r="N202" s="882"/>
      <c r="O202" s="882"/>
      <c r="P202" s="882"/>
      <c r="Q202" s="882"/>
      <c r="R202" s="882"/>
    </row>
    <row r="204" spans="3:18" x14ac:dyDescent="0.35">
      <c r="C204" s="881" t="s">
        <v>2181</v>
      </c>
      <c r="D204" s="881"/>
      <c r="E204" s="881"/>
      <c r="F204" s="881"/>
      <c r="G204" s="881"/>
      <c r="H204" s="881"/>
    </row>
    <row r="205" spans="3:18" x14ac:dyDescent="0.35">
      <c r="C205" s="839" t="s">
        <v>23</v>
      </c>
      <c r="D205" s="839"/>
      <c r="E205" s="839"/>
      <c r="F205" s="839"/>
      <c r="G205" s="839"/>
      <c r="H205" s="839"/>
    </row>
    <row r="206" spans="3:18" x14ac:dyDescent="0.35">
      <c r="C206" s="872" t="s">
        <v>2703</v>
      </c>
      <c r="D206" s="872"/>
      <c r="E206" s="872"/>
      <c r="F206" s="872"/>
      <c r="G206" s="872"/>
      <c r="H206" s="872"/>
    </row>
    <row r="207" spans="3:18" ht="15" customHeight="1" x14ac:dyDescent="0.35">
      <c r="C207" s="883" t="s">
        <v>2183</v>
      </c>
      <c r="D207" s="883"/>
      <c r="E207" s="883"/>
      <c r="F207" s="883"/>
      <c r="G207" s="883"/>
      <c r="H207" s="883"/>
    </row>
    <row r="208" spans="3:18" ht="15" customHeight="1" x14ac:dyDescent="0.35"/>
  </sheetData>
  <mergeCells count="117">
    <mergeCell ref="C205:H205"/>
    <mergeCell ref="C204:H204"/>
    <mergeCell ref="G181:R202"/>
    <mergeCell ref="C206:H206"/>
    <mergeCell ref="C207:H207"/>
    <mergeCell ref="G180:H180"/>
    <mergeCell ref="T183:Y183"/>
    <mergeCell ref="T184:Y184"/>
    <mergeCell ref="T185:Y185"/>
    <mergeCell ref="T186:Y186"/>
    <mergeCell ref="D169:K169"/>
    <mergeCell ref="D170:G170"/>
    <mergeCell ref="D171:G171"/>
    <mergeCell ref="C173:H173"/>
    <mergeCell ref="D175:D176"/>
    <mergeCell ref="G175:H175"/>
    <mergeCell ref="F181:F202"/>
    <mergeCell ref="D181:D202"/>
    <mergeCell ref="C181:C202"/>
    <mergeCell ref="E181:E202"/>
    <mergeCell ref="C140:L140"/>
    <mergeCell ref="C141:L141"/>
    <mergeCell ref="C143:I143"/>
    <mergeCell ref="D150:G150"/>
    <mergeCell ref="D168:G168"/>
    <mergeCell ref="I127:L127"/>
    <mergeCell ref="I128:L128"/>
    <mergeCell ref="C136:L136"/>
    <mergeCell ref="C137:L137"/>
    <mergeCell ref="C138:L138"/>
    <mergeCell ref="C139:L139"/>
    <mergeCell ref="C127:C129"/>
    <mergeCell ref="D127:D129"/>
    <mergeCell ref="E127:E129"/>
    <mergeCell ref="F127:F129"/>
    <mergeCell ref="G127:G129"/>
    <mergeCell ref="H127:H129"/>
    <mergeCell ref="C117:M117"/>
    <mergeCell ref="C118:M118"/>
    <mergeCell ref="C119:M119"/>
    <mergeCell ref="C120:M120"/>
    <mergeCell ref="C121:M121"/>
    <mergeCell ref="C123:L123"/>
    <mergeCell ref="C111:M111"/>
    <mergeCell ref="C112:M112"/>
    <mergeCell ref="C113:M113"/>
    <mergeCell ref="C114:M114"/>
    <mergeCell ref="C115:M115"/>
    <mergeCell ref="C116:M116"/>
    <mergeCell ref="C97:C100"/>
    <mergeCell ref="D97:D100"/>
    <mergeCell ref="C101:C104"/>
    <mergeCell ref="D101:D104"/>
    <mergeCell ref="C105:C108"/>
    <mergeCell ref="D105:D108"/>
    <mergeCell ref="C84:E84"/>
    <mergeCell ref="C85:C88"/>
    <mergeCell ref="D85:D88"/>
    <mergeCell ref="C89:C92"/>
    <mergeCell ref="D89:D92"/>
    <mergeCell ref="C93:C96"/>
    <mergeCell ref="D93:D96"/>
    <mergeCell ref="C75:T75"/>
    <mergeCell ref="C77:M77"/>
    <mergeCell ref="F81:G81"/>
    <mergeCell ref="H81:I81"/>
    <mergeCell ref="J81:K81"/>
    <mergeCell ref="L81:M81"/>
    <mergeCell ref="C69:Y69"/>
    <mergeCell ref="C70:T70"/>
    <mergeCell ref="C71:T71"/>
    <mergeCell ref="C72:T72"/>
    <mergeCell ref="C73:T73"/>
    <mergeCell ref="C74:T74"/>
    <mergeCell ref="F56:H56"/>
    <mergeCell ref="I56:K56"/>
    <mergeCell ref="L56:N56"/>
    <mergeCell ref="O56:Q56"/>
    <mergeCell ref="R56:T56"/>
    <mergeCell ref="F57:H57"/>
    <mergeCell ref="I57:K57"/>
    <mergeCell ref="L57:N57"/>
    <mergeCell ref="O57:Q57"/>
    <mergeCell ref="R57:T57"/>
    <mergeCell ref="C45:W45"/>
    <mergeCell ref="C46:W46"/>
    <mergeCell ref="C47:W47"/>
    <mergeCell ref="C48:W48"/>
    <mergeCell ref="F54:H54"/>
    <mergeCell ref="I54:K54"/>
    <mergeCell ref="L54:N54"/>
    <mergeCell ref="O54:Q54"/>
    <mergeCell ref="R54:T54"/>
    <mergeCell ref="R30:T30"/>
    <mergeCell ref="U30:W30"/>
    <mergeCell ref="C41:W41"/>
    <mergeCell ref="C42:W42"/>
    <mergeCell ref="C43:W43"/>
    <mergeCell ref="C44:W44"/>
    <mergeCell ref="C23:H23"/>
    <mergeCell ref="C24:H24"/>
    <mergeCell ref="F30:H30"/>
    <mergeCell ref="I30:K30"/>
    <mergeCell ref="L30:N30"/>
    <mergeCell ref="O30:Q30"/>
    <mergeCell ref="G11:H11"/>
    <mergeCell ref="F16:H16"/>
    <mergeCell ref="C19:H19"/>
    <mergeCell ref="C20:H20"/>
    <mergeCell ref="C21:H21"/>
    <mergeCell ref="C22:H22"/>
    <mergeCell ref="C2:H2"/>
    <mergeCell ref="G6:H6"/>
    <mergeCell ref="G7:H7"/>
    <mergeCell ref="G8:H8"/>
    <mergeCell ref="G9:H9"/>
    <mergeCell ref="G10:H10"/>
  </mergeCells>
  <dataValidations count="1">
    <dataValidation type="list" allowBlank="1" showInputMessage="1" showErrorMessage="1" sqref="G7:H7" xr:uid="{E0146FF8-2C00-41C6-AC4F-0BBBA02A3C40}">
      <formula1>"&lt;please select&gt;,Primary energy consumption,Final energy consumption, Primary energy savings,Final energy savings,Energy intensity"</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sheetPr>
  <dimension ref="B2:M116"/>
  <sheetViews>
    <sheetView zoomScale="70" zoomScaleNormal="70" workbookViewId="0"/>
  </sheetViews>
  <sheetFormatPr defaultRowHeight="14.5" x14ac:dyDescent="0.35"/>
  <cols>
    <col min="2" max="2" width="15.81640625" customWidth="1"/>
    <col min="3" max="3" width="27.26953125" customWidth="1"/>
    <col min="4" max="4" width="21.54296875" customWidth="1"/>
    <col min="5" max="5" width="9.26953125" customWidth="1"/>
    <col min="7" max="8" width="13.81640625" customWidth="1"/>
    <col min="9" max="9" width="15.81640625" customWidth="1"/>
    <col min="10" max="10" width="18" customWidth="1"/>
    <col min="11" max="11" width="19.7265625" customWidth="1"/>
  </cols>
  <sheetData>
    <row r="2" spans="2:13" ht="15.5" x14ac:dyDescent="0.35">
      <c r="B2" s="1" t="s">
        <v>0</v>
      </c>
    </row>
    <row r="3" spans="2:13" ht="15" thickBot="1" x14ac:dyDescent="0.4"/>
    <row r="4" spans="2:13" ht="15.5" x14ac:dyDescent="0.35">
      <c r="B4" s="739" t="s">
        <v>1</v>
      </c>
      <c r="C4" s="739" t="s">
        <v>2</v>
      </c>
      <c r="D4" s="739" t="s">
        <v>3</v>
      </c>
      <c r="E4" s="739" t="s">
        <v>4</v>
      </c>
      <c r="F4" s="739" t="s">
        <v>5</v>
      </c>
      <c r="G4" s="940" t="s">
        <v>6</v>
      </c>
      <c r="H4" s="941"/>
      <c r="I4" s="739" t="s">
        <v>7</v>
      </c>
      <c r="J4" s="739" t="s">
        <v>8</v>
      </c>
    </row>
    <row r="5" spans="2:13" ht="16" thickBot="1" x14ac:dyDescent="0.4">
      <c r="B5" s="936"/>
      <c r="C5" s="936"/>
      <c r="D5" s="936"/>
      <c r="E5" s="936"/>
      <c r="F5" s="936"/>
      <c r="G5" s="937" t="s">
        <v>9</v>
      </c>
      <c r="H5" s="938"/>
      <c r="I5" s="936"/>
      <c r="J5" s="936"/>
    </row>
    <row r="6" spans="2:13" ht="31" x14ac:dyDescent="0.35">
      <c r="B6" s="936"/>
      <c r="C6" s="936"/>
      <c r="D6" s="936"/>
      <c r="E6" s="936"/>
      <c r="F6" s="936"/>
      <c r="G6" s="739" t="s">
        <v>10</v>
      </c>
      <c r="H6" s="2" t="s">
        <v>11</v>
      </c>
      <c r="I6" s="936"/>
      <c r="J6" s="936"/>
    </row>
    <row r="7" spans="2:13" ht="34.5" thickBot="1" x14ac:dyDescent="0.4">
      <c r="B7" s="740"/>
      <c r="C7" s="740"/>
      <c r="D7" s="740"/>
      <c r="E7" s="740"/>
      <c r="F7" s="740"/>
      <c r="G7" s="740"/>
      <c r="H7" s="3" t="s">
        <v>12</v>
      </c>
      <c r="I7" s="740"/>
      <c r="J7" s="740"/>
    </row>
    <row r="8" spans="2:13" ht="18" thickBot="1" x14ac:dyDescent="0.4">
      <c r="B8" s="4" t="s">
        <v>13</v>
      </c>
      <c r="C8" s="5" t="s">
        <v>14</v>
      </c>
      <c r="D8" s="5" t="s">
        <v>15</v>
      </c>
      <c r="E8" s="5" t="s">
        <v>16</v>
      </c>
      <c r="F8" s="6" t="s">
        <v>13</v>
      </c>
      <c r="G8" s="6" t="s">
        <v>17</v>
      </c>
      <c r="H8" s="5" t="s">
        <v>15</v>
      </c>
      <c r="I8" s="6" t="s">
        <v>13</v>
      </c>
      <c r="J8" s="6" t="s">
        <v>18</v>
      </c>
    </row>
    <row r="9" spans="2:13" ht="242.25" customHeight="1" thickBot="1" x14ac:dyDescent="0.4">
      <c r="B9" s="7" t="s">
        <v>19</v>
      </c>
      <c r="C9" s="21" t="s">
        <v>102</v>
      </c>
      <c r="D9" s="8" t="s">
        <v>103</v>
      </c>
      <c r="E9" s="8">
        <v>2034</v>
      </c>
      <c r="F9" s="8" t="s">
        <v>100</v>
      </c>
      <c r="G9" s="8"/>
      <c r="H9" s="8" t="s">
        <v>109</v>
      </c>
      <c r="I9" s="8" t="s">
        <v>101</v>
      </c>
      <c r="J9" s="8" t="s">
        <v>104</v>
      </c>
      <c r="M9" s="22"/>
    </row>
    <row r="10" spans="2:13" ht="31.5" thickBot="1" x14ac:dyDescent="0.4">
      <c r="B10" s="7" t="s">
        <v>20</v>
      </c>
      <c r="C10" s="8"/>
      <c r="D10" s="8"/>
      <c r="E10" s="8"/>
      <c r="F10" s="8"/>
      <c r="G10" s="8"/>
      <c r="H10" s="8"/>
      <c r="I10" s="8"/>
      <c r="J10" s="8"/>
    </row>
    <row r="11" spans="2:13" ht="31.5" thickBot="1" x14ac:dyDescent="0.4">
      <c r="B11" s="7" t="s">
        <v>21</v>
      </c>
      <c r="C11" s="8"/>
      <c r="D11" s="8"/>
      <c r="E11" s="8"/>
      <c r="F11" s="8"/>
      <c r="G11" s="8"/>
      <c r="H11" s="8"/>
      <c r="I11" s="8"/>
      <c r="J11" s="8"/>
    </row>
    <row r="12" spans="2:13" ht="31.5" thickBot="1" x14ac:dyDescent="0.4">
      <c r="B12" s="7" t="s">
        <v>22</v>
      </c>
      <c r="C12" s="8"/>
      <c r="D12" s="8"/>
      <c r="E12" s="8"/>
      <c r="F12" s="8"/>
      <c r="G12" s="8"/>
      <c r="H12" s="8"/>
      <c r="I12" s="8"/>
      <c r="J12" s="8"/>
    </row>
    <row r="14" spans="2:13" x14ac:dyDescent="0.35">
      <c r="B14" s="9" t="s">
        <v>23</v>
      </c>
      <c r="C14" s="9"/>
    </row>
    <row r="15" spans="2:13" x14ac:dyDescent="0.35">
      <c r="B15" s="9" t="s">
        <v>24</v>
      </c>
      <c r="C15" s="9"/>
    </row>
    <row r="16" spans="2:13" x14ac:dyDescent="0.35">
      <c r="B16" s="9" t="s">
        <v>25</v>
      </c>
      <c r="C16" s="9"/>
    </row>
    <row r="17" spans="2:11" x14ac:dyDescent="0.35">
      <c r="B17" s="9" t="s">
        <v>26</v>
      </c>
      <c r="C17" s="9"/>
    </row>
    <row r="18" spans="2:11" x14ac:dyDescent="0.35">
      <c r="B18" s="9" t="s">
        <v>27</v>
      </c>
      <c r="C18" s="9"/>
    </row>
    <row r="19" spans="2:11" x14ac:dyDescent="0.35">
      <c r="B19" s="9" t="s">
        <v>28</v>
      </c>
      <c r="C19" s="9"/>
    </row>
    <row r="20" spans="2:11" x14ac:dyDescent="0.35">
      <c r="B20" s="9" t="s">
        <v>29</v>
      </c>
      <c r="C20" s="9"/>
    </row>
    <row r="23" spans="2:11" ht="15.5" x14ac:dyDescent="0.35">
      <c r="B23" s="1" t="s">
        <v>30</v>
      </c>
    </row>
    <row r="24" spans="2:11" ht="15" thickBot="1" x14ac:dyDescent="0.4"/>
    <row r="25" spans="2:11" ht="15.5" x14ac:dyDescent="0.35">
      <c r="B25" s="722" t="s">
        <v>31</v>
      </c>
      <c r="C25" s="722" t="s">
        <v>32</v>
      </c>
      <c r="D25" s="722" t="s">
        <v>33</v>
      </c>
      <c r="E25" s="905" t="s">
        <v>34</v>
      </c>
      <c r="F25" s="906"/>
      <c r="G25" s="905"/>
      <c r="H25" s="939"/>
      <c r="I25" s="906"/>
      <c r="J25" s="722" t="s">
        <v>35</v>
      </c>
      <c r="K25" s="722" t="s">
        <v>36</v>
      </c>
    </row>
    <row r="26" spans="2:11" ht="16" thickBot="1" x14ac:dyDescent="0.4">
      <c r="B26" s="904"/>
      <c r="C26" s="904"/>
      <c r="D26" s="904"/>
      <c r="E26" s="907"/>
      <c r="F26" s="908"/>
      <c r="G26" s="909" t="s">
        <v>37</v>
      </c>
      <c r="H26" s="926"/>
      <c r="I26" s="910"/>
      <c r="J26" s="904"/>
      <c r="K26" s="904"/>
    </row>
    <row r="27" spans="2:11" ht="19" thickBot="1" x14ac:dyDescent="0.4">
      <c r="B27" s="723"/>
      <c r="C27" s="723"/>
      <c r="D27" s="723"/>
      <c r="E27" s="909"/>
      <c r="F27" s="910"/>
      <c r="G27" s="10" t="s">
        <v>38</v>
      </c>
      <c r="H27" s="10" t="s">
        <v>39</v>
      </c>
      <c r="I27" s="10" t="s">
        <v>40</v>
      </c>
      <c r="J27" s="723"/>
      <c r="K27" s="723"/>
    </row>
    <row r="28" spans="2:11" ht="18" thickBot="1" x14ac:dyDescent="0.4">
      <c r="B28" s="924"/>
      <c r="C28" s="927"/>
      <c r="D28" s="927"/>
      <c r="E28" s="927"/>
      <c r="F28" s="925"/>
      <c r="G28" s="11" t="s">
        <v>41</v>
      </c>
      <c r="H28" s="11" t="s">
        <v>42</v>
      </c>
      <c r="I28" s="11" t="s">
        <v>42</v>
      </c>
      <c r="J28" s="11" t="s">
        <v>43</v>
      </c>
      <c r="K28" s="11" t="s">
        <v>43</v>
      </c>
    </row>
    <row r="29" spans="2:11" ht="15.5" thickBot="1" x14ac:dyDescent="0.4">
      <c r="B29" s="898" t="s">
        <v>44</v>
      </c>
      <c r="C29" s="899"/>
      <c r="D29" s="899"/>
      <c r="E29" s="899"/>
      <c r="F29" s="899"/>
      <c r="G29" s="899"/>
      <c r="H29" s="899"/>
      <c r="I29" s="900"/>
      <c r="J29" s="12"/>
      <c r="K29" s="12"/>
    </row>
    <row r="30" spans="2:11" x14ac:dyDescent="0.35">
      <c r="B30" s="901" t="s">
        <v>45</v>
      </c>
      <c r="C30" s="901" t="s">
        <v>46</v>
      </c>
      <c r="D30" s="901" t="s">
        <v>47</v>
      </c>
      <c r="E30" s="928" t="s">
        <v>48</v>
      </c>
      <c r="F30" s="929"/>
      <c r="G30" s="921"/>
      <c r="H30" s="921"/>
      <c r="I30" s="918"/>
      <c r="J30" s="889"/>
      <c r="K30" s="918"/>
    </row>
    <row r="31" spans="2:11" x14ac:dyDescent="0.35">
      <c r="B31" s="902"/>
      <c r="C31" s="902"/>
      <c r="D31" s="902"/>
      <c r="E31" s="930"/>
      <c r="F31" s="931"/>
      <c r="G31" s="922"/>
      <c r="H31" s="922"/>
      <c r="I31" s="919"/>
      <c r="J31" s="890"/>
      <c r="K31" s="919"/>
    </row>
    <row r="32" spans="2:11" ht="15" thickBot="1" x14ac:dyDescent="0.4">
      <c r="B32" s="902"/>
      <c r="C32" s="902"/>
      <c r="D32" s="902"/>
      <c r="E32" s="932"/>
      <c r="F32" s="933"/>
      <c r="G32" s="923"/>
      <c r="H32" s="923"/>
      <c r="I32" s="920"/>
      <c r="J32" s="891"/>
      <c r="K32" s="920"/>
    </row>
    <row r="33" spans="2:11" ht="16" thickBot="1" x14ac:dyDescent="0.4">
      <c r="B33" s="902"/>
      <c r="C33" s="902"/>
      <c r="D33" s="902"/>
      <c r="E33" s="934" t="s">
        <v>49</v>
      </c>
      <c r="F33" s="935"/>
      <c r="G33" s="175"/>
      <c r="H33" s="175"/>
      <c r="I33" s="13"/>
      <c r="J33" s="14"/>
      <c r="K33" s="15"/>
    </row>
    <row r="34" spans="2:11" ht="15" customHeight="1" x14ac:dyDescent="0.35">
      <c r="B34" s="902"/>
      <c r="C34" s="902"/>
      <c r="D34" s="902"/>
      <c r="E34" s="928" t="s">
        <v>50</v>
      </c>
      <c r="F34" s="929"/>
      <c r="G34" s="921"/>
      <c r="H34" s="921"/>
      <c r="I34" s="918"/>
      <c r="J34" s="889"/>
      <c r="K34" s="918"/>
    </row>
    <row r="35" spans="2:11" ht="15" customHeight="1" x14ac:dyDescent="0.35">
      <c r="B35" s="902"/>
      <c r="C35" s="902"/>
      <c r="D35" s="902"/>
      <c r="E35" s="930"/>
      <c r="F35" s="931"/>
      <c r="G35" s="922"/>
      <c r="H35" s="922"/>
      <c r="I35" s="919"/>
      <c r="J35" s="890"/>
      <c r="K35" s="919"/>
    </row>
    <row r="36" spans="2:11" ht="15.75" customHeight="1" thickBot="1" x14ac:dyDescent="0.4">
      <c r="B36" s="902"/>
      <c r="C36" s="902"/>
      <c r="D36" s="902"/>
      <c r="E36" s="932"/>
      <c r="F36" s="933"/>
      <c r="G36" s="923"/>
      <c r="H36" s="923"/>
      <c r="I36" s="920"/>
      <c r="J36" s="891"/>
      <c r="K36" s="920"/>
    </row>
    <row r="37" spans="2:11" ht="15" customHeight="1" x14ac:dyDescent="0.35">
      <c r="B37" s="902"/>
      <c r="C37" s="902"/>
      <c r="D37" s="902"/>
      <c r="E37" s="928" t="s">
        <v>51</v>
      </c>
      <c r="F37" s="929"/>
      <c r="G37" s="921"/>
      <c r="H37" s="921"/>
      <c r="I37" s="918"/>
      <c r="J37" s="889"/>
      <c r="K37" s="918"/>
    </row>
    <row r="38" spans="2:11" ht="15" customHeight="1" x14ac:dyDescent="0.35">
      <c r="B38" s="902"/>
      <c r="C38" s="902"/>
      <c r="D38" s="902"/>
      <c r="E38" s="930"/>
      <c r="F38" s="931"/>
      <c r="G38" s="922"/>
      <c r="H38" s="922"/>
      <c r="I38" s="919"/>
      <c r="J38" s="890"/>
      <c r="K38" s="919"/>
    </row>
    <row r="39" spans="2:11" ht="15.75" customHeight="1" thickBot="1" x14ac:dyDescent="0.4">
      <c r="B39" s="902"/>
      <c r="C39" s="902"/>
      <c r="D39" s="902"/>
      <c r="E39" s="932"/>
      <c r="F39" s="933"/>
      <c r="G39" s="923"/>
      <c r="H39" s="923"/>
      <c r="I39" s="920"/>
      <c r="J39" s="891"/>
      <c r="K39" s="920"/>
    </row>
    <row r="40" spans="2:11" ht="15" customHeight="1" x14ac:dyDescent="0.35">
      <c r="B40" s="902"/>
      <c r="C40" s="902"/>
      <c r="D40" s="902"/>
      <c r="E40" s="912" t="s">
        <v>52</v>
      </c>
      <c r="F40" s="913"/>
      <c r="G40" s="921"/>
      <c r="H40" s="921"/>
      <c r="I40" s="918"/>
      <c r="J40" s="889"/>
      <c r="K40" s="918"/>
    </row>
    <row r="41" spans="2:11" ht="15" customHeight="1" x14ac:dyDescent="0.35">
      <c r="B41" s="902"/>
      <c r="C41" s="902"/>
      <c r="D41" s="902"/>
      <c r="E41" s="914"/>
      <c r="F41" s="915"/>
      <c r="G41" s="922"/>
      <c r="H41" s="922"/>
      <c r="I41" s="919"/>
      <c r="J41" s="890"/>
      <c r="K41" s="919"/>
    </row>
    <row r="42" spans="2:11" ht="15.75" customHeight="1" thickBot="1" x14ac:dyDescent="0.4">
      <c r="B42" s="902"/>
      <c r="C42" s="902"/>
      <c r="D42" s="902"/>
      <c r="E42" s="916"/>
      <c r="F42" s="917"/>
      <c r="G42" s="923"/>
      <c r="H42" s="923"/>
      <c r="I42" s="920"/>
      <c r="J42" s="891"/>
      <c r="K42" s="920"/>
    </row>
    <row r="43" spans="2:11" ht="15" customHeight="1" x14ac:dyDescent="0.35">
      <c r="B43" s="902"/>
      <c r="C43" s="902"/>
      <c r="D43" s="902"/>
      <c r="E43" s="912" t="s">
        <v>53</v>
      </c>
      <c r="F43" s="913"/>
      <c r="G43" s="921"/>
      <c r="H43" s="921"/>
      <c r="I43" s="918"/>
      <c r="J43" s="889"/>
      <c r="K43" s="918"/>
    </row>
    <row r="44" spans="2:11" ht="15" customHeight="1" x14ac:dyDescent="0.35">
      <c r="B44" s="902"/>
      <c r="C44" s="902"/>
      <c r="D44" s="902"/>
      <c r="E44" s="914"/>
      <c r="F44" s="915"/>
      <c r="G44" s="922"/>
      <c r="H44" s="922"/>
      <c r="I44" s="919"/>
      <c r="J44" s="890"/>
      <c r="K44" s="919"/>
    </row>
    <row r="45" spans="2:11" ht="15.75" customHeight="1" thickBot="1" x14ac:dyDescent="0.4">
      <c r="B45" s="902"/>
      <c r="C45" s="903"/>
      <c r="D45" s="902"/>
      <c r="E45" s="916"/>
      <c r="F45" s="917"/>
      <c r="G45" s="923"/>
      <c r="H45" s="923"/>
      <c r="I45" s="920"/>
      <c r="J45" s="891"/>
      <c r="K45" s="920"/>
    </row>
    <row r="46" spans="2:11" ht="19" thickBot="1" x14ac:dyDescent="0.4">
      <c r="B46" s="902"/>
      <c r="C46" s="16" t="s">
        <v>54</v>
      </c>
      <c r="D46" s="902"/>
      <c r="E46" s="924" t="s">
        <v>54</v>
      </c>
      <c r="F46" s="925"/>
      <c r="G46" s="174"/>
      <c r="H46" s="174"/>
      <c r="I46" s="15"/>
      <c r="J46" s="17"/>
      <c r="K46" s="15"/>
    </row>
    <row r="47" spans="2:11" ht="19" thickBot="1" x14ac:dyDescent="0.4">
      <c r="B47" s="903"/>
      <c r="C47" s="16" t="s">
        <v>55</v>
      </c>
      <c r="D47" s="903"/>
      <c r="E47" s="924" t="s">
        <v>55</v>
      </c>
      <c r="F47" s="925"/>
      <c r="G47" s="174"/>
      <c r="H47" s="174"/>
      <c r="I47" s="15"/>
      <c r="J47" s="17"/>
      <c r="K47" s="15"/>
    </row>
    <row r="48" spans="2:11" ht="15" customHeight="1" x14ac:dyDescent="0.35">
      <c r="B48" s="901" t="s">
        <v>56</v>
      </c>
      <c r="C48" s="901" t="s">
        <v>57</v>
      </c>
      <c r="D48" s="901" t="s">
        <v>58</v>
      </c>
      <c r="E48" s="901" t="s">
        <v>59</v>
      </c>
      <c r="F48" s="732"/>
      <c r="G48" s="921"/>
      <c r="H48" s="921"/>
      <c r="I48" s="918"/>
      <c r="J48" s="889"/>
      <c r="K48" s="918"/>
    </row>
    <row r="49" spans="2:11" ht="15" customHeight="1" x14ac:dyDescent="0.35">
      <c r="B49" s="902"/>
      <c r="C49" s="902"/>
      <c r="D49" s="902"/>
      <c r="E49" s="902"/>
      <c r="F49" s="733"/>
      <c r="G49" s="922"/>
      <c r="H49" s="922"/>
      <c r="I49" s="919"/>
      <c r="J49" s="890"/>
      <c r="K49" s="919"/>
    </row>
    <row r="50" spans="2:11" ht="15.75" customHeight="1" thickBot="1" x14ac:dyDescent="0.4">
      <c r="B50" s="902"/>
      <c r="C50" s="902"/>
      <c r="D50" s="902"/>
      <c r="E50" s="903"/>
      <c r="F50" s="734"/>
      <c r="G50" s="923"/>
      <c r="H50" s="923"/>
      <c r="I50" s="920"/>
      <c r="J50" s="891"/>
      <c r="K50" s="920"/>
    </row>
    <row r="51" spans="2:11" ht="15" customHeight="1" x14ac:dyDescent="0.35">
      <c r="B51" s="902"/>
      <c r="C51" s="902"/>
      <c r="D51" s="902"/>
      <c r="E51" s="901" t="s">
        <v>60</v>
      </c>
      <c r="F51" s="901" t="s">
        <v>61</v>
      </c>
      <c r="G51" s="921"/>
      <c r="H51" s="921"/>
      <c r="I51" s="918"/>
      <c r="J51" s="889"/>
      <c r="K51" s="918"/>
    </row>
    <row r="52" spans="2:11" ht="15" customHeight="1" x14ac:dyDescent="0.35">
      <c r="B52" s="902"/>
      <c r="C52" s="902"/>
      <c r="D52" s="902"/>
      <c r="E52" s="902"/>
      <c r="F52" s="902"/>
      <c r="G52" s="922"/>
      <c r="H52" s="922"/>
      <c r="I52" s="919"/>
      <c r="J52" s="890"/>
      <c r="K52" s="919"/>
    </row>
    <row r="53" spans="2:11" ht="15.75" customHeight="1" thickBot="1" x14ac:dyDescent="0.4">
      <c r="B53" s="902"/>
      <c r="C53" s="902"/>
      <c r="D53" s="902"/>
      <c r="E53" s="902"/>
      <c r="F53" s="903"/>
      <c r="G53" s="923"/>
      <c r="H53" s="923"/>
      <c r="I53" s="920"/>
      <c r="J53" s="891"/>
      <c r="K53" s="920"/>
    </row>
    <row r="54" spans="2:11" ht="15" customHeight="1" x14ac:dyDescent="0.35">
      <c r="B54" s="902"/>
      <c r="C54" s="902"/>
      <c r="D54" s="902"/>
      <c r="E54" s="902"/>
      <c r="F54" s="901" t="s">
        <v>62</v>
      </c>
      <c r="G54" s="921"/>
      <c r="H54" s="921"/>
      <c r="I54" s="918"/>
      <c r="J54" s="889"/>
      <c r="K54" s="918"/>
    </row>
    <row r="55" spans="2:11" ht="15" customHeight="1" x14ac:dyDescent="0.35">
      <c r="B55" s="902"/>
      <c r="C55" s="902"/>
      <c r="D55" s="902"/>
      <c r="E55" s="902"/>
      <c r="F55" s="902"/>
      <c r="G55" s="922"/>
      <c r="H55" s="922"/>
      <c r="I55" s="919"/>
      <c r="J55" s="890"/>
      <c r="K55" s="919"/>
    </row>
    <row r="56" spans="2:11" ht="15.75" customHeight="1" thickBot="1" x14ac:dyDescent="0.4">
      <c r="B56" s="902"/>
      <c r="C56" s="902"/>
      <c r="D56" s="902"/>
      <c r="E56" s="902"/>
      <c r="F56" s="903"/>
      <c r="G56" s="923"/>
      <c r="H56" s="923"/>
      <c r="I56" s="920"/>
      <c r="J56" s="891"/>
      <c r="K56" s="920"/>
    </row>
    <row r="57" spans="2:11" ht="15" customHeight="1" x14ac:dyDescent="0.35">
      <c r="B57" s="902"/>
      <c r="C57" s="902"/>
      <c r="D57" s="902"/>
      <c r="E57" s="902"/>
      <c r="F57" s="901" t="s">
        <v>50</v>
      </c>
      <c r="G57" s="921"/>
      <c r="H57" s="921"/>
      <c r="I57" s="918"/>
      <c r="J57" s="889"/>
      <c r="K57" s="918"/>
    </row>
    <row r="58" spans="2:11" ht="15" customHeight="1" x14ac:dyDescent="0.35">
      <c r="B58" s="902"/>
      <c r="C58" s="902"/>
      <c r="D58" s="902"/>
      <c r="E58" s="902"/>
      <c r="F58" s="902"/>
      <c r="G58" s="922"/>
      <c r="H58" s="922"/>
      <c r="I58" s="919"/>
      <c r="J58" s="890"/>
      <c r="K58" s="919"/>
    </row>
    <row r="59" spans="2:11" ht="15.75" customHeight="1" thickBot="1" x14ac:dyDescent="0.4">
      <c r="B59" s="902"/>
      <c r="C59" s="902"/>
      <c r="D59" s="902"/>
      <c r="E59" s="902"/>
      <c r="F59" s="903"/>
      <c r="G59" s="923"/>
      <c r="H59" s="923"/>
      <c r="I59" s="920"/>
      <c r="J59" s="891"/>
      <c r="K59" s="920"/>
    </row>
    <row r="60" spans="2:11" ht="15" customHeight="1" x14ac:dyDescent="0.35">
      <c r="B60" s="902"/>
      <c r="C60" s="902"/>
      <c r="D60" s="902"/>
      <c r="E60" s="902"/>
      <c r="F60" s="901" t="s">
        <v>51</v>
      </c>
      <c r="G60" s="921"/>
      <c r="H60" s="921"/>
      <c r="I60" s="918"/>
      <c r="J60" s="889"/>
      <c r="K60" s="918"/>
    </row>
    <row r="61" spans="2:11" ht="15" customHeight="1" x14ac:dyDescent="0.35">
      <c r="B61" s="902"/>
      <c r="C61" s="902"/>
      <c r="D61" s="902"/>
      <c r="E61" s="902"/>
      <c r="F61" s="902"/>
      <c r="G61" s="922"/>
      <c r="H61" s="922"/>
      <c r="I61" s="919"/>
      <c r="J61" s="890"/>
      <c r="K61" s="919"/>
    </row>
    <row r="62" spans="2:11" ht="15.75" customHeight="1" thickBot="1" x14ac:dyDescent="0.4">
      <c r="B62" s="902"/>
      <c r="C62" s="902"/>
      <c r="D62" s="902"/>
      <c r="E62" s="902"/>
      <c r="F62" s="903"/>
      <c r="G62" s="923"/>
      <c r="H62" s="923"/>
      <c r="I62" s="920"/>
      <c r="J62" s="891"/>
      <c r="K62" s="920"/>
    </row>
    <row r="63" spans="2:11" ht="15" customHeight="1" x14ac:dyDescent="0.35">
      <c r="B63" s="902"/>
      <c r="C63" s="902"/>
      <c r="D63" s="902"/>
      <c r="E63" s="902"/>
      <c r="F63" s="901" t="s">
        <v>63</v>
      </c>
      <c r="G63" s="921"/>
      <c r="H63" s="921"/>
      <c r="I63" s="918"/>
      <c r="J63" s="889"/>
      <c r="K63" s="918"/>
    </row>
    <row r="64" spans="2:11" ht="15" customHeight="1" x14ac:dyDescent="0.35">
      <c r="B64" s="902"/>
      <c r="C64" s="902"/>
      <c r="D64" s="902"/>
      <c r="E64" s="902"/>
      <c r="F64" s="902"/>
      <c r="G64" s="922"/>
      <c r="H64" s="922"/>
      <c r="I64" s="919"/>
      <c r="J64" s="890"/>
      <c r="K64" s="919"/>
    </row>
    <row r="65" spans="2:11" ht="15.75" customHeight="1" thickBot="1" x14ac:dyDescent="0.4">
      <c r="B65" s="902"/>
      <c r="C65" s="902"/>
      <c r="D65" s="902"/>
      <c r="E65" s="902"/>
      <c r="F65" s="903"/>
      <c r="G65" s="923"/>
      <c r="H65" s="923"/>
      <c r="I65" s="920"/>
      <c r="J65" s="891"/>
      <c r="K65" s="920"/>
    </row>
    <row r="66" spans="2:11" ht="93.5" thickBot="1" x14ac:dyDescent="0.4">
      <c r="B66" s="903"/>
      <c r="C66" s="903"/>
      <c r="D66" s="903"/>
      <c r="E66" s="903"/>
      <c r="F66" s="18" t="s">
        <v>64</v>
      </c>
      <c r="G66" s="176"/>
      <c r="H66" s="176"/>
      <c r="I66" s="15"/>
      <c r="J66" s="17"/>
      <c r="K66" s="15"/>
    </row>
    <row r="67" spans="2:11" ht="60" customHeight="1" x14ac:dyDescent="0.35">
      <c r="B67" s="901" t="s">
        <v>65</v>
      </c>
      <c r="C67" s="901" t="s">
        <v>66</v>
      </c>
      <c r="D67" s="901" t="s">
        <v>67</v>
      </c>
      <c r="E67" s="912" t="s">
        <v>68</v>
      </c>
      <c r="F67" s="913"/>
      <c r="G67" s="889" t="s">
        <v>105</v>
      </c>
      <c r="H67" s="889" t="s">
        <v>105</v>
      </c>
      <c r="I67" s="889">
        <v>5.2</v>
      </c>
      <c r="J67" s="911" t="s">
        <v>106</v>
      </c>
      <c r="K67" s="889" t="s">
        <v>107</v>
      </c>
    </row>
    <row r="68" spans="2:11" ht="15" customHeight="1" x14ac:dyDescent="0.35">
      <c r="B68" s="902"/>
      <c r="C68" s="902"/>
      <c r="D68" s="902"/>
      <c r="E68" s="914"/>
      <c r="F68" s="915"/>
      <c r="G68" s="890"/>
      <c r="H68" s="890"/>
      <c r="I68" s="890"/>
      <c r="J68" s="890"/>
      <c r="K68" s="890"/>
    </row>
    <row r="69" spans="2:11" ht="15.75" customHeight="1" thickBot="1" x14ac:dyDescent="0.4">
      <c r="B69" s="902"/>
      <c r="C69" s="902"/>
      <c r="D69" s="903"/>
      <c r="E69" s="916"/>
      <c r="F69" s="917"/>
      <c r="G69" s="891"/>
      <c r="H69" s="891"/>
      <c r="I69" s="891"/>
      <c r="J69" s="891"/>
      <c r="K69" s="891"/>
    </row>
    <row r="70" spans="2:11" ht="15" customHeight="1" x14ac:dyDescent="0.35">
      <c r="B70" s="902"/>
      <c r="C70" s="902"/>
      <c r="D70" s="901" t="s">
        <v>69</v>
      </c>
      <c r="E70" s="912" t="s">
        <v>70</v>
      </c>
      <c r="F70" s="913"/>
      <c r="G70" s="889" t="s">
        <v>105</v>
      </c>
      <c r="H70" s="889" t="s">
        <v>105</v>
      </c>
      <c r="I70" s="889">
        <f>908*0.6+459*0.4</f>
        <v>728.4</v>
      </c>
      <c r="J70" s="911" t="s">
        <v>106</v>
      </c>
      <c r="K70" s="889" t="s">
        <v>107</v>
      </c>
    </row>
    <row r="71" spans="2:11" ht="48.75" customHeight="1" x14ac:dyDescent="0.35">
      <c r="B71" s="902"/>
      <c r="C71" s="902"/>
      <c r="D71" s="902"/>
      <c r="E71" s="914"/>
      <c r="F71" s="915"/>
      <c r="G71" s="890"/>
      <c r="H71" s="890"/>
      <c r="I71" s="890"/>
      <c r="J71" s="890"/>
      <c r="K71" s="890"/>
    </row>
    <row r="72" spans="2:11" ht="15.75" customHeight="1" thickBot="1" x14ac:dyDescent="0.4">
      <c r="B72" s="902"/>
      <c r="C72" s="903"/>
      <c r="D72" s="903"/>
      <c r="E72" s="916"/>
      <c r="F72" s="917"/>
      <c r="G72" s="891"/>
      <c r="H72" s="891"/>
      <c r="I72" s="891"/>
      <c r="J72" s="891"/>
      <c r="K72" s="891"/>
    </row>
    <row r="73" spans="2:11" ht="15" customHeight="1" x14ac:dyDescent="0.35">
      <c r="B73" s="902"/>
      <c r="C73" s="901" t="s">
        <v>71</v>
      </c>
      <c r="D73" s="722" t="s">
        <v>72</v>
      </c>
      <c r="E73" s="905" t="s">
        <v>73</v>
      </c>
      <c r="F73" s="906"/>
      <c r="G73" s="889">
        <v>284</v>
      </c>
      <c r="H73" s="889">
        <v>284</v>
      </c>
      <c r="I73" s="889">
        <v>332</v>
      </c>
      <c r="J73" s="889">
        <v>100</v>
      </c>
      <c r="K73" s="889" t="s">
        <v>108</v>
      </c>
    </row>
    <row r="74" spans="2:11" ht="15" customHeight="1" x14ac:dyDescent="0.35">
      <c r="B74" s="902"/>
      <c r="C74" s="902"/>
      <c r="D74" s="904"/>
      <c r="E74" s="907"/>
      <c r="F74" s="908"/>
      <c r="G74" s="890"/>
      <c r="H74" s="890"/>
      <c r="I74" s="890"/>
      <c r="J74" s="890"/>
      <c r="K74" s="890"/>
    </row>
    <row r="75" spans="2:11" ht="94.5" customHeight="1" thickBot="1" x14ac:dyDescent="0.4">
      <c r="B75" s="903"/>
      <c r="C75" s="903"/>
      <c r="D75" s="723"/>
      <c r="E75" s="909"/>
      <c r="F75" s="910"/>
      <c r="G75" s="891"/>
      <c r="H75" s="891"/>
      <c r="I75" s="891"/>
      <c r="J75" s="891"/>
      <c r="K75" s="891"/>
    </row>
    <row r="76" spans="2:11" ht="15.5" thickBot="1" x14ac:dyDescent="0.4">
      <c r="B76" s="898" t="s">
        <v>74</v>
      </c>
      <c r="C76" s="899"/>
      <c r="D76" s="899"/>
      <c r="E76" s="899"/>
      <c r="F76" s="899"/>
      <c r="G76" s="899"/>
      <c r="H76" s="899"/>
      <c r="I76" s="900"/>
      <c r="J76" s="12"/>
      <c r="K76" s="12"/>
    </row>
    <row r="77" spans="2:11" x14ac:dyDescent="0.35">
      <c r="B77" s="886" t="s">
        <v>75</v>
      </c>
      <c r="C77" s="889"/>
      <c r="D77" s="889"/>
      <c r="E77" s="892"/>
      <c r="F77" s="893"/>
      <c r="G77" s="889"/>
      <c r="H77" s="889"/>
      <c r="I77" s="889"/>
      <c r="J77" s="889"/>
      <c r="K77" s="889"/>
    </row>
    <row r="78" spans="2:11" x14ac:dyDescent="0.35">
      <c r="B78" s="887"/>
      <c r="C78" s="890"/>
      <c r="D78" s="890"/>
      <c r="E78" s="894"/>
      <c r="F78" s="895"/>
      <c r="G78" s="890"/>
      <c r="H78" s="890"/>
      <c r="I78" s="890"/>
      <c r="J78" s="890"/>
      <c r="K78" s="890"/>
    </row>
    <row r="79" spans="2:11" ht="15" thickBot="1" x14ac:dyDescent="0.4">
      <c r="B79" s="888"/>
      <c r="C79" s="891"/>
      <c r="D79" s="891"/>
      <c r="E79" s="896"/>
      <c r="F79" s="897"/>
      <c r="G79" s="891"/>
      <c r="H79" s="891"/>
      <c r="I79" s="891"/>
      <c r="J79" s="891"/>
      <c r="K79" s="891"/>
    </row>
    <row r="80" spans="2:11" x14ac:dyDescent="0.35">
      <c r="B80" s="886" t="s">
        <v>20</v>
      </c>
      <c r="C80" s="889"/>
      <c r="D80" s="889"/>
      <c r="E80" s="892"/>
      <c r="F80" s="893"/>
      <c r="G80" s="889"/>
      <c r="H80" s="889"/>
      <c r="I80" s="889"/>
      <c r="J80" s="889"/>
      <c r="K80" s="889"/>
    </row>
    <row r="81" spans="2:11" x14ac:dyDescent="0.35">
      <c r="B81" s="887"/>
      <c r="C81" s="890"/>
      <c r="D81" s="890"/>
      <c r="E81" s="894"/>
      <c r="F81" s="895"/>
      <c r="G81" s="890"/>
      <c r="H81" s="890"/>
      <c r="I81" s="890"/>
      <c r="J81" s="890"/>
      <c r="K81" s="890"/>
    </row>
    <row r="82" spans="2:11" ht="15" thickBot="1" x14ac:dyDescent="0.4">
      <c r="B82" s="888"/>
      <c r="C82" s="891"/>
      <c r="D82" s="891"/>
      <c r="E82" s="896"/>
      <c r="F82" s="897"/>
      <c r="G82" s="891"/>
      <c r="H82" s="891"/>
      <c r="I82" s="891"/>
      <c r="J82" s="891"/>
      <c r="K82" s="891"/>
    </row>
    <row r="83" spans="2:11" x14ac:dyDescent="0.35">
      <c r="B83" s="886" t="s">
        <v>21</v>
      </c>
      <c r="C83" s="889"/>
      <c r="D83" s="889"/>
      <c r="E83" s="892"/>
      <c r="F83" s="893"/>
      <c r="G83" s="889"/>
      <c r="H83" s="889"/>
      <c r="I83" s="889"/>
      <c r="J83" s="889"/>
      <c r="K83" s="889"/>
    </row>
    <row r="84" spans="2:11" x14ac:dyDescent="0.35">
      <c r="B84" s="887"/>
      <c r="C84" s="890"/>
      <c r="D84" s="890"/>
      <c r="E84" s="894"/>
      <c r="F84" s="895"/>
      <c r="G84" s="890"/>
      <c r="H84" s="890"/>
      <c r="I84" s="890"/>
      <c r="J84" s="890"/>
      <c r="K84" s="890"/>
    </row>
    <row r="85" spans="2:11" ht="15" thickBot="1" x14ac:dyDescent="0.4">
      <c r="B85" s="888"/>
      <c r="C85" s="891"/>
      <c r="D85" s="891"/>
      <c r="E85" s="896"/>
      <c r="F85" s="897"/>
      <c r="G85" s="891"/>
      <c r="H85" s="891"/>
      <c r="I85" s="891"/>
      <c r="J85" s="891"/>
      <c r="K85" s="891"/>
    </row>
    <row r="86" spans="2:11" x14ac:dyDescent="0.35">
      <c r="B86" s="886" t="s">
        <v>22</v>
      </c>
      <c r="C86" s="889"/>
      <c r="D86" s="889"/>
      <c r="E86" s="892"/>
      <c r="F86" s="893"/>
      <c r="G86" s="889"/>
      <c r="H86" s="889"/>
      <c r="I86" s="889"/>
      <c r="J86" s="889"/>
      <c r="K86" s="889"/>
    </row>
    <row r="87" spans="2:11" x14ac:dyDescent="0.35">
      <c r="B87" s="887"/>
      <c r="C87" s="890"/>
      <c r="D87" s="890"/>
      <c r="E87" s="894"/>
      <c r="F87" s="895"/>
      <c r="G87" s="890"/>
      <c r="H87" s="890"/>
      <c r="I87" s="890"/>
      <c r="J87" s="890"/>
      <c r="K87" s="890"/>
    </row>
    <row r="88" spans="2:11" ht="15" thickBot="1" x14ac:dyDescent="0.4">
      <c r="B88" s="888"/>
      <c r="C88" s="891"/>
      <c r="D88" s="891"/>
      <c r="E88" s="896"/>
      <c r="F88" s="897"/>
      <c r="G88" s="891"/>
      <c r="H88" s="891"/>
      <c r="I88" s="891"/>
      <c r="J88" s="891"/>
      <c r="K88" s="891"/>
    </row>
    <row r="90" spans="2:11" x14ac:dyDescent="0.35">
      <c r="B90" t="s">
        <v>76</v>
      </c>
    </row>
    <row r="91" spans="2:11" x14ac:dyDescent="0.35">
      <c r="B91" t="s">
        <v>23</v>
      </c>
    </row>
    <row r="92" spans="2:11" x14ac:dyDescent="0.35">
      <c r="B92" t="s">
        <v>77</v>
      </c>
    </row>
    <row r="93" spans="2:11" x14ac:dyDescent="0.35">
      <c r="B93" t="s">
        <v>78</v>
      </c>
    </row>
    <row r="94" spans="2:11" x14ac:dyDescent="0.35">
      <c r="B94" t="s">
        <v>79</v>
      </c>
    </row>
    <row r="95" spans="2:11" x14ac:dyDescent="0.35">
      <c r="B95" t="s">
        <v>80</v>
      </c>
    </row>
    <row r="96" spans="2:11" x14ac:dyDescent="0.35">
      <c r="B96" t="s">
        <v>81</v>
      </c>
    </row>
    <row r="97" spans="2:8" x14ac:dyDescent="0.35">
      <c r="B97" t="s">
        <v>82</v>
      </c>
    </row>
    <row r="98" spans="2:8" x14ac:dyDescent="0.35">
      <c r="B98" t="s">
        <v>83</v>
      </c>
    </row>
    <row r="99" spans="2:8" x14ac:dyDescent="0.35">
      <c r="B99" t="s">
        <v>84</v>
      </c>
    </row>
    <row r="102" spans="2:8" ht="15.5" x14ac:dyDescent="0.35">
      <c r="B102" s="1" t="s">
        <v>85</v>
      </c>
    </row>
    <row r="103" spans="2:8" ht="15" thickBot="1" x14ac:dyDescent="0.4"/>
    <row r="104" spans="2:8" ht="15.5" x14ac:dyDescent="0.35">
      <c r="B104" s="739" t="s">
        <v>31</v>
      </c>
      <c r="C104" s="19" t="s">
        <v>86</v>
      </c>
      <c r="D104" s="739" t="s">
        <v>4</v>
      </c>
      <c r="E104" s="739" t="s">
        <v>87</v>
      </c>
      <c r="F104" s="739" t="s">
        <v>88</v>
      </c>
      <c r="G104" s="739" t="s">
        <v>89</v>
      </c>
      <c r="H104" s="739" t="s">
        <v>90</v>
      </c>
    </row>
    <row r="105" spans="2:8" ht="16" thickBot="1" x14ac:dyDescent="0.4">
      <c r="B105" s="740"/>
      <c r="C105" s="3" t="s">
        <v>91</v>
      </c>
      <c r="D105" s="740"/>
      <c r="E105" s="740"/>
      <c r="F105" s="740"/>
      <c r="G105" s="740"/>
      <c r="H105" s="740"/>
    </row>
    <row r="106" spans="2:8" ht="18" thickBot="1" x14ac:dyDescent="0.4">
      <c r="B106" s="20" t="s">
        <v>14</v>
      </c>
      <c r="C106" s="5" t="s">
        <v>14</v>
      </c>
      <c r="D106" s="5" t="s">
        <v>92</v>
      </c>
      <c r="E106" s="5" t="s">
        <v>93</v>
      </c>
      <c r="F106" s="5" t="s">
        <v>93</v>
      </c>
      <c r="G106" s="5" t="s">
        <v>94</v>
      </c>
      <c r="H106" s="5" t="s">
        <v>95</v>
      </c>
    </row>
    <row r="107" spans="2:8" ht="31.5" thickBot="1" x14ac:dyDescent="0.4">
      <c r="B107" s="7" t="s">
        <v>19</v>
      </c>
      <c r="C107" s="8"/>
      <c r="D107" s="8"/>
      <c r="E107" s="8"/>
      <c r="F107" s="8"/>
      <c r="G107" s="8"/>
      <c r="H107" s="8"/>
    </row>
    <row r="108" spans="2:8" ht="31.5" thickBot="1" x14ac:dyDescent="0.4">
      <c r="B108" s="7" t="s">
        <v>20</v>
      </c>
      <c r="C108" s="8"/>
      <c r="D108" s="8"/>
      <c r="E108" s="8"/>
      <c r="F108" s="8"/>
      <c r="G108" s="8"/>
      <c r="H108" s="8"/>
    </row>
    <row r="109" spans="2:8" ht="31.5" thickBot="1" x14ac:dyDescent="0.4">
      <c r="B109" s="7" t="s">
        <v>21</v>
      </c>
      <c r="C109" s="8"/>
      <c r="D109" s="8"/>
      <c r="E109" s="8"/>
      <c r="F109" s="8"/>
      <c r="G109" s="8"/>
      <c r="H109" s="8"/>
    </row>
    <row r="110" spans="2:8" ht="31.5" thickBot="1" x14ac:dyDescent="0.4">
      <c r="B110" s="7" t="s">
        <v>22</v>
      </c>
      <c r="C110" s="8"/>
      <c r="D110" s="8"/>
      <c r="E110" s="8"/>
      <c r="F110" s="8"/>
      <c r="G110" s="8"/>
      <c r="H110" s="8"/>
    </row>
    <row r="112" spans="2:8" x14ac:dyDescent="0.35">
      <c r="B112" t="s">
        <v>23</v>
      </c>
    </row>
    <row r="113" spans="2:2" x14ac:dyDescent="0.35">
      <c r="B113" t="s">
        <v>96</v>
      </c>
    </row>
    <row r="114" spans="2:2" x14ac:dyDescent="0.35">
      <c r="B114" t="s">
        <v>97</v>
      </c>
    </row>
    <row r="115" spans="2:2" x14ac:dyDescent="0.35">
      <c r="B115" t="s">
        <v>98</v>
      </c>
    </row>
    <row r="116" spans="2:2" x14ac:dyDescent="0.35">
      <c r="B116" t="s">
        <v>99</v>
      </c>
    </row>
  </sheetData>
  <mergeCells count="164">
    <mergeCell ref="I4:I7"/>
    <mergeCell ref="J4:J7"/>
    <mergeCell ref="G5:H5"/>
    <mergeCell ref="G6:G7"/>
    <mergeCell ref="B25:B27"/>
    <mergeCell ref="C25:C27"/>
    <mergeCell ref="D25:D27"/>
    <mergeCell ref="E25:F27"/>
    <mergeCell ref="G25:I25"/>
    <mergeCell ref="J25:J27"/>
    <mergeCell ref="B4:B7"/>
    <mergeCell ref="C4:C7"/>
    <mergeCell ref="D4:D7"/>
    <mergeCell ref="E4:E7"/>
    <mergeCell ref="F4:F7"/>
    <mergeCell ref="G4:H4"/>
    <mergeCell ref="K25:K27"/>
    <mergeCell ref="G26:I26"/>
    <mergeCell ref="B28:F28"/>
    <mergeCell ref="B29:I29"/>
    <mergeCell ref="B30:B47"/>
    <mergeCell ref="C30:C45"/>
    <mergeCell ref="D30:D47"/>
    <mergeCell ref="E30:F32"/>
    <mergeCell ref="G30:G32"/>
    <mergeCell ref="H30:H32"/>
    <mergeCell ref="E37:F39"/>
    <mergeCell ref="G37:G39"/>
    <mergeCell ref="H37:H39"/>
    <mergeCell ref="I37:I39"/>
    <mergeCell ref="J37:J39"/>
    <mergeCell ref="K37:K39"/>
    <mergeCell ref="I30:I32"/>
    <mergeCell ref="J30:J32"/>
    <mergeCell ref="K30:K32"/>
    <mergeCell ref="E33:F33"/>
    <mergeCell ref="E34:F36"/>
    <mergeCell ref="G34:G36"/>
    <mergeCell ref="H34:H36"/>
    <mergeCell ref="I34:I36"/>
    <mergeCell ref="J34:J36"/>
    <mergeCell ref="K34:K36"/>
    <mergeCell ref="E43:F45"/>
    <mergeCell ref="G43:G45"/>
    <mergeCell ref="H43:H45"/>
    <mergeCell ref="I43:I45"/>
    <mergeCell ref="J43:J45"/>
    <mergeCell ref="K43:K45"/>
    <mergeCell ref="E40:F42"/>
    <mergeCell ref="G40:G42"/>
    <mergeCell ref="H40:H42"/>
    <mergeCell ref="I40:I42"/>
    <mergeCell ref="J40:J42"/>
    <mergeCell ref="K40:K42"/>
    <mergeCell ref="E51:E66"/>
    <mergeCell ref="F51:F53"/>
    <mergeCell ref="G51:G53"/>
    <mergeCell ref="H51:H53"/>
    <mergeCell ref="I51:I53"/>
    <mergeCell ref="E46:F46"/>
    <mergeCell ref="E47:F47"/>
    <mergeCell ref="B48:B66"/>
    <mergeCell ref="C48:C66"/>
    <mergeCell ref="D48:D66"/>
    <mergeCell ref="E48:E50"/>
    <mergeCell ref="F48:F50"/>
    <mergeCell ref="F57:F59"/>
    <mergeCell ref="J51:J53"/>
    <mergeCell ref="K51:K53"/>
    <mergeCell ref="F54:F56"/>
    <mergeCell ref="G54:G56"/>
    <mergeCell ref="H54:H56"/>
    <mergeCell ref="I54:I56"/>
    <mergeCell ref="J54:J56"/>
    <mergeCell ref="K54:K56"/>
    <mergeCell ref="G48:G50"/>
    <mergeCell ref="H48:H50"/>
    <mergeCell ref="I48:I50"/>
    <mergeCell ref="J48:J50"/>
    <mergeCell ref="K48:K50"/>
    <mergeCell ref="K60:K62"/>
    <mergeCell ref="F63:F65"/>
    <mergeCell ref="G63:G65"/>
    <mergeCell ref="H63:H65"/>
    <mergeCell ref="I63:I65"/>
    <mergeCell ref="J63:J65"/>
    <mergeCell ref="K63:K65"/>
    <mergeCell ref="G57:G59"/>
    <mergeCell ref="H57:H59"/>
    <mergeCell ref="I57:I59"/>
    <mergeCell ref="J57:J59"/>
    <mergeCell ref="K57:K59"/>
    <mergeCell ref="F60:F62"/>
    <mergeCell ref="G60:G62"/>
    <mergeCell ref="H60:H62"/>
    <mergeCell ref="I60:I62"/>
    <mergeCell ref="J60:J62"/>
    <mergeCell ref="E70:F72"/>
    <mergeCell ref="G70:G72"/>
    <mergeCell ref="H70:H72"/>
    <mergeCell ref="I70:I72"/>
    <mergeCell ref="J70:J72"/>
    <mergeCell ref="K70:K72"/>
    <mergeCell ref="D67:D69"/>
    <mergeCell ref="E67:F69"/>
    <mergeCell ref="G67:G69"/>
    <mergeCell ref="H67:H69"/>
    <mergeCell ref="H73:H75"/>
    <mergeCell ref="I73:I75"/>
    <mergeCell ref="J73:J75"/>
    <mergeCell ref="K73:K75"/>
    <mergeCell ref="B76:I76"/>
    <mergeCell ref="B77:B79"/>
    <mergeCell ref="C77:C79"/>
    <mergeCell ref="D77:D79"/>
    <mergeCell ref="E77:F79"/>
    <mergeCell ref="G77:G79"/>
    <mergeCell ref="B67:B75"/>
    <mergeCell ref="C67:C72"/>
    <mergeCell ref="C73:C75"/>
    <mergeCell ref="D73:D75"/>
    <mergeCell ref="E73:F75"/>
    <mergeCell ref="G73:G75"/>
    <mergeCell ref="H77:H79"/>
    <mergeCell ref="I77:I79"/>
    <mergeCell ref="J77:J79"/>
    <mergeCell ref="K77:K79"/>
    <mergeCell ref="I67:I69"/>
    <mergeCell ref="J67:J69"/>
    <mergeCell ref="K67:K69"/>
    <mergeCell ref="D70:D72"/>
    <mergeCell ref="B80:B82"/>
    <mergeCell ref="C80:C82"/>
    <mergeCell ref="D80:D82"/>
    <mergeCell ref="E80:F82"/>
    <mergeCell ref="G80:G82"/>
    <mergeCell ref="H80:H82"/>
    <mergeCell ref="I80:I82"/>
    <mergeCell ref="J80:J82"/>
    <mergeCell ref="K80:K82"/>
    <mergeCell ref="B83:B85"/>
    <mergeCell ref="C83:C85"/>
    <mergeCell ref="D83:D85"/>
    <mergeCell ref="E83:F85"/>
    <mergeCell ref="G83:G85"/>
    <mergeCell ref="H83:H85"/>
    <mergeCell ref="I83:I85"/>
    <mergeCell ref="K86:K88"/>
    <mergeCell ref="B104:B105"/>
    <mergeCell ref="D104:D105"/>
    <mergeCell ref="E104:E105"/>
    <mergeCell ref="F104:F105"/>
    <mergeCell ref="G104:G105"/>
    <mergeCell ref="H104:H105"/>
    <mergeCell ref="J83:J85"/>
    <mergeCell ref="K83:K85"/>
    <mergeCell ref="B86:B88"/>
    <mergeCell ref="C86:C88"/>
    <mergeCell ref="D86:D88"/>
    <mergeCell ref="E86:F88"/>
    <mergeCell ref="G86:G88"/>
    <mergeCell ref="H86:H88"/>
    <mergeCell ref="I86:I88"/>
    <mergeCell ref="J86:J8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24211-464B-4640-9ACF-B26AAFCE6B55}">
  <sheetPr>
    <tabColor theme="2"/>
  </sheetPr>
  <dimension ref="A2:O142"/>
  <sheetViews>
    <sheetView zoomScale="70" zoomScaleNormal="70" workbookViewId="0"/>
  </sheetViews>
  <sheetFormatPr defaultRowHeight="14.5" x14ac:dyDescent="0.35"/>
  <cols>
    <col min="1" max="1" width="19.7265625" customWidth="1"/>
    <col min="2" max="2" width="37.26953125" customWidth="1"/>
    <col min="3" max="3" width="48.54296875" customWidth="1"/>
    <col min="4" max="4" width="19.54296875" customWidth="1"/>
    <col min="5" max="5" width="44.26953125" customWidth="1"/>
    <col min="6" max="6" width="37.1796875" customWidth="1"/>
    <col min="7" max="7" width="52.7265625" customWidth="1"/>
    <col min="8" max="8" width="41.453125" customWidth="1"/>
    <col min="9" max="9" width="35.26953125" customWidth="1"/>
    <col min="10" max="10" width="44.453125" customWidth="1"/>
    <col min="11" max="11" width="21" customWidth="1"/>
    <col min="12" max="12" width="41" customWidth="1"/>
    <col min="13" max="13" width="16.7265625" customWidth="1"/>
    <col min="14" max="14" width="15" customWidth="1"/>
    <col min="15" max="15" width="23.453125" customWidth="1"/>
  </cols>
  <sheetData>
    <row r="2" spans="2:6" ht="15.5" x14ac:dyDescent="0.35">
      <c r="B2" s="30" t="s">
        <v>110</v>
      </c>
    </row>
    <row r="3" spans="2:6" ht="15.5" x14ac:dyDescent="0.35">
      <c r="B3" s="31"/>
    </row>
    <row r="4" spans="2:6" ht="15" thickBot="1" x14ac:dyDescent="0.4"/>
    <row r="5" spans="2:6" ht="16" thickBot="1" x14ac:dyDescent="0.4">
      <c r="B5" s="722" t="s">
        <v>31</v>
      </c>
      <c r="C5" s="722" t="s">
        <v>33</v>
      </c>
      <c r="D5" s="724" t="s">
        <v>37</v>
      </c>
      <c r="E5" s="726"/>
      <c r="F5" s="722" t="s">
        <v>111</v>
      </c>
    </row>
    <row r="6" spans="2:6" ht="16" thickBot="1" x14ac:dyDescent="0.4">
      <c r="B6" s="723"/>
      <c r="C6" s="723"/>
      <c r="D6" s="26" t="s">
        <v>38</v>
      </c>
      <c r="E6" s="26" t="s">
        <v>112</v>
      </c>
      <c r="F6" s="723"/>
    </row>
    <row r="7" spans="2:6" ht="18" thickBot="1" x14ac:dyDescent="0.4">
      <c r="B7" s="20"/>
      <c r="C7" s="5"/>
      <c r="D7" s="33" t="s">
        <v>14</v>
      </c>
      <c r="E7" s="33" t="s">
        <v>14</v>
      </c>
      <c r="F7" s="33" t="s">
        <v>15</v>
      </c>
    </row>
    <row r="8" spans="2:6" ht="31.5" thickBot="1" x14ac:dyDescent="0.4">
      <c r="B8" s="23" t="s">
        <v>113</v>
      </c>
      <c r="C8" s="26" t="s">
        <v>114</v>
      </c>
      <c r="D8" s="34">
        <v>0.43494443938847027</v>
      </c>
      <c r="E8" s="34">
        <v>0.42100185078490837</v>
      </c>
      <c r="F8" s="8" t="s">
        <v>115</v>
      </c>
    </row>
    <row r="9" spans="2:6" ht="31.5" thickBot="1" x14ac:dyDescent="0.4">
      <c r="B9" s="23" t="s">
        <v>116</v>
      </c>
      <c r="C9" s="26" t="s">
        <v>114</v>
      </c>
      <c r="D9" s="34">
        <v>1.4581762084333219</v>
      </c>
      <c r="E9" s="34">
        <v>1.3904870872834258</v>
      </c>
      <c r="F9" s="8" t="s">
        <v>115</v>
      </c>
    </row>
    <row r="10" spans="2:6" ht="31.5" thickBot="1" x14ac:dyDescent="0.4">
      <c r="B10" s="23" t="s">
        <v>117</v>
      </c>
      <c r="C10" s="26" t="s">
        <v>114</v>
      </c>
      <c r="D10" s="34">
        <v>0.70179230511589841</v>
      </c>
      <c r="E10" s="34">
        <v>0.66377441938074611</v>
      </c>
      <c r="F10" s="8" t="s">
        <v>115</v>
      </c>
    </row>
    <row r="11" spans="2:6" ht="68.25" customHeight="1" thickBot="1" x14ac:dyDescent="0.4">
      <c r="B11" s="23" t="s">
        <v>118</v>
      </c>
      <c r="C11" s="26" t="s">
        <v>119</v>
      </c>
      <c r="D11" s="35"/>
      <c r="E11" s="35"/>
      <c r="F11" s="35"/>
    </row>
    <row r="12" spans="2:6" ht="16" thickBot="1" x14ac:dyDescent="0.4">
      <c r="B12" s="7" t="s">
        <v>120</v>
      </c>
      <c r="C12" s="26" t="s">
        <v>119</v>
      </c>
      <c r="D12" s="36" t="s">
        <v>121</v>
      </c>
      <c r="E12" s="36" t="s">
        <v>122</v>
      </c>
      <c r="F12" s="35"/>
    </row>
    <row r="13" spans="2:6" ht="16" thickBot="1" x14ac:dyDescent="0.4">
      <c r="B13" s="7" t="s">
        <v>123</v>
      </c>
      <c r="C13" s="26" t="s">
        <v>119</v>
      </c>
      <c r="D13" s="36" t="s">
        <v>124</v>
      </c>
      <c r="E13" s="36" t="s">
        <v>125</v>
      </c>
      <c r="F13" s="35"/>
    </row>
    <row r="14" spans="2:6" ht="16" thickBot="1" x14ac:dyDescent="0.4">
      <c r="B14" s="7" t="s">
        <v>126</v>
      </c>
      <c r="C14" s="26" t="s">
        <v>119</v>
      </c>
      <c r="D14" s="36" t="s">
        <v>127</v>
      </c>
      <c r="E14" s="36" t="s">
        <v>128</v>
      </c>
      <c r="F14" s="35"/>
    </row>
    <row r="15" spans="2:6" ht="16" thickBot="1" x14ac:dyDescent="0.4">
      <c r="B15" s="7" t="s">
        <v>129</v>
      </c>
      <c r="C15" s="26" t="s">
        <v>119</v>
      </c>
      <c r="D15" s="37" t="s">
        <v>130</v>
      </c>
      <c r="E15" s="37" t="s">
        <v>131</v>
      </c>
      <c r="F15" s="35"/>
    </row>
    <row r="16" spans="2:6" ht="16" thickBot="1" x14ac:dyDescent="0.4">
      <c r="B16" s="7" t="s">
        <v>132</v>
      </c>
      <c r="C16" s="26" t="s">
        <v>119</v>
      </c>
      <c r="D16" s="37" t="s">
        <v>133</v>
      </c>
      <c r="E16" s="37" t="s">
        <v>134</v>
      </c>
      <c r="F16" s="35"/>
    </row>
    <row r="17" spans="1:10" ht="16" thickBot="1" x14ac:dyDescent="0.4">
      <c r="B17" s="7" t="s">
        <v>135</v>
      </c>
      <c r="C17" s="26" t="s">
        <v>119</v>
      </c>
      <c r="D17" s="36" t="s">
        <v>136</v>
      </c>
      <c r="E17" s="36" t="s">
        <v>137</v>
      </c>
      <c r="F17" s="35"/>
    </row>
    <row r="18" spans="1:10" ht="16" thickBot="1" x14ac:dyDescent="0.4">
      <c r="B18" s="7" t="s">
        <v>138</v>
      </c>
      <c r="C18" s="26" t="s">
        <v>119</v>
      </c>
      <c r="D18" s="36" t="s">
        <v>139</v>
      </c>
      <c r="E18" s="36" t="s">
        <v>140</v>
      </c>
      <c r="F18" s="35"/>
    </row>
    <row r="20" spans="1:10" x14ac:dyDescent="0.35">
      <c r="B20" t="s">
        <v>141</v>
      </c>
    </row>
    <row r="21" spans="1:10" x14ac:dyDescent="0.35">
      <c r="B21" t="s">
        <v>23</v>
      </c>
    </row>
    <row r="22" spans="1:10" x14ac:dyDescent="0.35">
      <c r="B22" t="s">
        <v>142</v>
      </c>
    </row>
    <row r="25" spans="1:10" ht="15.5" x14ac:dyDescent="0.35">
      <c r="B25" s="30" t="s">
        <v>143</v>
      </c>
    </row>
    <row r="26" spans="1:10" ht="15.5" x14ac:dyDescent="0.35">
      <c r="B26" s="31"/>
    </row>
    <row r="27" spans="1:10" ht="15" thickBot="1" x14ac:dyDescent="0.4"/>
    <row r="28" spans="1:10" ht="174.75" customHeight="1" thickBot="1" x14ac:dyDescent="0.4">
      <c r="A28" s="38"/>
      <c r="B28" s="39" t="s">
        <v>144</v>
      </c>
      <c r="C28" s="40" t="s">
        <v>14</v>
      </c>
      <c r="D28" s="942" t="s">
        <v>2138</v>
      </c>
      <c r="E28" s="943"/>
      <c r="F28" s="943"/>
      <c r="G28" s="943"/>
      <c r="H28" s="943"/>
      <c r="I28" s="943"/>
      <c r="J28" s="944"/>
    </row>
    <row r="30" spans="1:10" x14ac:dyDescent="0.35">
      <c r="B30" s="41" t="s">
        <v>145</v>
      </c>
    </row>
    <row r="33" spans="1:15" ht="15.5" x14ac:dyDescent="0.35">
      <c r="B33" s="30" t="s">
        <v>146</v>
      </c>
    </row>
    <row r="34" spans="1:15" ht="15.5" x14ac:dyDescent="0.35">
      <c r="B34" s="31"/>
    </row>
    <row r="35" spans="1:15" ht="15" thickBot="1" x14ac:dyDescent="0.4"/>
    <row r="36" spans="1:15" ht="16" thickBot="1" x14ac:dyDescent="0.4">
      <c r="B36" s="724" t="s">
        <v>147</v>
      </c>
      <c r="C36" s="725"/>
      <c r="D36" s="725"/>
      <c r="E36" s="725"/>
      <c r="F36" s="725"/>
      <c r="G36" s="725"/>
      <c r="H36" s="725"/>
      <c r="I36" s="725"/>
      <c r="J36" s="726"/>
      <c r="K36" s="724" t="s">
        <v>148</v>
      </c>
      <c r="L36" s="725"/>
      <c r="M36" s="725"/>
      <c r="N36" s="725"/>
      <c r="O36" s="726"/>
    </row>
    <row r="37" spans="1:15" ht="31" x14ac:dyDescent="0.35">
      <c r="B37" s="722" t="s">
        <v>149</v>
      </c>
      <c r="C37" s="722" t="s">
        <v>150</v>
      </c>
      <c r="D37" s="722" t="s">
        <v>151</v>
      </c>
      <c r="E37" s="722" t="s">
        <v>152</v>
      </c>
      <c r="F37" s="722" t="s">
        <v>147</v>
      </c>
      <c r="G37" s="722" t="s">
        <v>153</v>
      </c>
      <c r="H37" s="25" t="s">
        <v>154</v>
      </c>
      <c r="I37" s="722" t="s">
        <v>155</v>
      </c>
      <c r="J37" s="722" t="s">
        <v>156</v>
      </c>
      <c r="K37" s="722" t="s">
        <v>157</v>
      </c>
      <c r="L37" s="722" t="s">
        <v>158</v>
      </c>
      <c r="M37" s="25" t="s">
        <v>159</v>
      </c>
      <c r="N37" s="25" t="s">
        <v>160</v>
      </c>
      <c r="O37" s="722" t="s">
        <v>161</v>
      </c>
    </row>
    <row r="38" spans="1:15" ht="15.5" x14ac:dyDescent="0.35">
      <c r="B38" s="904"/>
      <c r="C38" s="904"/>
      <c r="D38" s="904"/>
      <c r="E38" s="904"/>
      <c r="F38" s="904"/>
      <c r="G38" s="904"/>
      <c r="H38" s="25" t="s">
        <v>162</v>
      </c>
      <c r="I38" s="904"/>
      <c r="J38" s="904"/>
      <c r="K38" s="904"/>
      <c r="L38" s="904"/>
      <c r="M38" s="25" t="s">
        <v>163</v>
      </c>
      <c r="N38" s="25" t="s">
        <v>163</v>
      </c>
      <c r="O38" s="904"/>
    </row>
    <row r="39" spans="1:15" ht="31.5" thickBot="1" x14ac:dyDescent="0.4">
      <c r="B39" s="723"/>
      <c r="C39" s="723"/>
      <c r="D39" s="723"/>
      <c r="E39" s="723"/>
      <c r="F39" s="723"/>
      <c r="G39" s="723"/>
      <c r="H39" s="26" t="s">
        <v>164</v>
      </c>
      <c r="I39" s="723"/>
      <c r="J39" s="723"/>
      <c r="K39" s="723"/>
      <c r="L39" s="723"/>
      <c r="M39" s="42"/>
      <c r="N39" s="42"/>
      <c r="O39" s="723"/>
    </row>
    <row r="40" spans="1:15" ht="18" thickBot="1" x14ac:dyDescent="0.4">
      <c r="B40" s="43" t="s">
        <v>15</v>
      </c>
      <c r="C40" s="33" t="s">
        <v>15</v>
      </c>
      <c r="D40" s="33" t="s">
        <v>15</v>
      </c>
      <c r="E40" s="33" t="s">
        <v>15</v>
      </c>
      <c r="F40" s="33" t="s">
        <v>15</v>
      </c>
      <c r="G40" s="33" t="s">
        <v>15</v>
      </c>
      <c r="H40" s="33" t="s">
        <v>15</v>
      </c>
      <c r="I40" s="33" t="s">
        <v>15</v>
      </c>
      <c r="J40" s="33" t="s">
        <v>15</v>
      </c>
      <c r="K40" s="33" t="s">
        <v>15</v>
      </c>
      <c r="L40" s="33" t="s">
        <v>15</v>
      </c>
      <c r="M40" s="33" t="s">
        <v>15</v>
      </c>
      <c r="N40" s="33" t="s">
        <v>15</v>
      </c>
      <c r="O40" s="33" t="s">
        <v>15</v>
      </c>
    </row>
    <row r="41" spans="1:15" ht="62.5" thickBot="1" x14ac:dyDescent="0.4">
      <c r="A41" s="38"/>
      <c r="B41" s="43" t="s">
        <v>165</v>
      </c>
      <c r="C41" s="44">
        <v>1201</v>
      </c>
      <c r="D41" s="44" t="s">
        <v>104</v>
      </c>
      <c r="E41" s="44" t="s">
        <v>166</v>
      </c>
      <c r="F41" s="44" t="s">
        <v>167</v>
      </c>
      <c r="G41" s="45" t="s">
        <v>168</v>
      </c>
      <c r="H41" s="44" t="s">
        <v>169</v>
      </c>
      <c r="I41" s="44" t="s">
        <v>170</v>
      </c>
      <c r="J41" s="46" t="s">
        <v>171</v>
      </c>
      <c r="K41" s="45" t="s">
        <v>172</v>
      </c>
      <c r="L41" s="47" t="s">
        <v>173</v>
      </c>
      <c r="M41" s="45" t="s">
        <v>174</v>
      </c>
      <c r="N41" s="44"/>
      <c r="O41" s="44"/>
    </row>
    <row r="42" spans="1:15" ht="78" thickBot="1" x14ac:dyDescent="0.4">
      <c r="A42" s="38"/>
      <c r="B42" s="43" t="s">
        <v>175</v>
      </c>
      <c r="C42" s="44">
        <v>1097</v>
      </c>
      <c r="D42" s="44" t="s">
        <v>104</v>
      </c>
      <c r="E42" s="44" t="s">
        <v>166</v>
      </c>
      <c r="F42" s="44" t="s">
        <v>176</v>
      </c>
      <c r="G42" s="45">
        <v>2034</v>
      </c>
      <c r="H42" s="44" t="s">
        <v>177</v>
      </c>
      <c r="I42" s="44" t="s">
        <v>170</v>
      </c>
      <c r="J42" s="48" t="s">
        <v>178</v>
      </c>
      <c r="K42" s="45" t="s">
        <v>179</v>
      </c>
      <c r="L42" s="47" t="s">
        <v>180</v>
      </c>
      <c r="M42" s="45" t="s">
        <v>174</v>
      </c>
      <c r="N42" s="44"/>
      <c r="O42" s="44"/>
    </row>
    <row r="43" spans="1:15" ht="62.5" thickBot="1" x14ac:dyDescent="0.4">
      <c r="A43" s="38"/>
      <c r="B43" s="43" t="s">
        <v>181</v>
      </c>
      <c r="C43" s="44" t="s">
        <v>182</v>
      </c>
      <c r="D43" s="44" t="s">
        <v>104</v>
      </c>
      <c r="E43" s="44" t="s">
        <v>166</v>
      </c>
      <c r="F43" s="48" t="s">
        <v>183</v>
      </c>
      <c r="G43" s="45">
        <v>2026</v>
      </c>
      <c r="H43" s="44" t="s">
        <v>184</v>
      </c>
      <c r="I43" s="44" t="s">
        <v>170</v>
      </c>
      <c r="J43" s="48" t="s">
        <v>185</v>
      </c>
      <c r="K43" s="45" t="s">
        <v>186</v>
      </c>
      <c r="L43" s="44" t="s">
        <v>187</v>
      </c>
      <c r="M43" s="45">
        <v>1</v>
      </c>
      <c r="N43" s="44"/>
      <c r="O43" s="44" t="s">
        <v>188</v>
      </c>
    </row>
    <row r="44" spans="1:15" ht="87" customHeight="1" thickBot="1" x14ac:dyDescent="0.4">
      <c r="A44" s="38"/>
      <c r="B44" s="43" t="s">
        <v>189</v>
      </c>
      <c r="C44" s="49" t="s">
        <v>190</v>
      </c>
      <c r="D44" s="44" t="s">
        <v>104</v>
      </c>
      <c r="E44" s="44" t="s">
        <v>191</v>
      </c>
      <c r="F44" s="49" t="s">
        <v>192</v>
      </c>
      <c r="G44" s="50" t="s">
        <v>168</v>
      </c>
      <c r="H44" s="49" t="s">
        <v>193</v>
      </c>
      <c r="I44" s="44" t="s">
        <v>170</v>
      </c>
      <c r="J44" s="48" t="s">
        <v>194</v>
      </c>
      <c r="K44" s="50" t="s">
        <v>172</v>
      </c>
      <c r="L44" s="49"/>
      <c r="M44" s="50">
        <v>6</v>
      </c>
      <c r="N44" s="49"/>
      <c r="O44" s="49" t="s">
        <v>195</v>
      </c>
    </row>
    <row r="45" spans="1:15" ht="62.5" thickBot="1" x14ac:dyDescent="0.4">
      <c r="A45" s="38"/>
      <c r="B45" s="43" t="s">
        <v>196</v>
      </c>
      <c r="C45" s="49">
        <v>1214</v>
      </c>
      <c r="D45" s="44" t="s">
        <v>104</v>
      </c>
      <c r="E45" s="49" t="s">
        <v>166</v>
      </c>
      <c r="F45" s="49" t="s">
        <v>197</v>
      </c>
      <c r="G45" s="50">
        <v>2036</v>
      </c>
      <c r="H45" s="49" t="s">
        <v>198</v>
      </c>
      <c r="I45" s="44" t="s">
        <v>170</v>
      </c>
      <c r="J45" s="48" t="s">
        <v>185</v>
      </c>
      <c r="K45" s="50" t="s">
        <v>172</v>
      </c>
      <c r="L45" s="49" t="s">
        <v>199</v>
      </c>
      <c r="M45" s="50" t="s">
        <v>174</v>
      </c>
      <c r="N45" s="49"/>
      <c r="O45" s="49"/>
    </row>
    <row r="46" spans="1:15" ht="62.5" thickBot="1" x14ac:dyDescent="0.4">
      <c r="A46" s="38"/>
      <c r="B46" s="43" t="s">
        <v>200</v>
      </c>
      <c r="C46" s="49">
        <v>1200</v>
      </c>
      <c r="D46" s="44" t="s">
        <v>104</v>
      </c>
      <c r="E46" s="44" t="s">
        <v>166</v>
      </c>
      <c r="F46" s="49" t="s">
        <v>201</v>
      </c>
      <c r="G46" s="50">
        <v>2035</v>
      </c>
      <c r="H46" s="49" t="s">
        <v>202</v>
      </c>
      <c r="I46" s="44" t="s">
        <v>170</v>
      </c>
      <c r="J46" s="48" t="s">
        <v>203</v>
      </c>
      <c r="K46" s="50" t="s">
        <v>172</v>
      </c>
      <c r="L46" s="49" t="s">
        <v>204</v>
      </c>
      <c r="M46" s="50" t="s">
        <v>174</v>
      </c>
      <c r="N46" s="49"/>
      <c r="O46" s="49"/>
    </row>
    <row r="47" spans="1:15" ht="62.5" thickBot="1" x14ac:dyDescent="0.4">
      <c r="A47" s="38"/>
      <c r="B47" s="43" t="s">
        <v>205</v>
      </c>
      <c r="C47" s="49" t="s">
        <v>190</v>
      </c>
      <c r="D47" s="44" t="s">
        <v>104</v>
      </c>
      <c r="E47" s="44" t="s">
        <v>166</v>
      </c>
      <c r="F47" s="49" t="s">
        <v>206</v>
      </c>
      <c r="G47" s="50">
        <v>2026</v>
      </c>
      <c r="H47" s="49" t="s">
        <v>207</v>
      </c>
      <c r="I47" s="44" t="s">
        <v>170</v>
      </c>
      <c r="J47" s="48" t="s">
        <v>208</v>
      </c>
      <c r="K47" s="50" t="s">
        <v>186</v>
      </c>
      <c r="L47" s="49" t="s">
        <v>209</v>
      </c>
      <c r="M47" s="50" t="s">
        <v>174</v>
      </c>
      <c r="N47" s="49"/>
      <c r="O47" s="49"/>
    </row>
    <row r="48" spans="1:15" ht="194.25" customHeight="1" thickBot="1" x14ac:dyDescent="0.4">
      <c r="A48" s="38"/>
      <c r="B48" s="43" t="s">
        <v>210</v>
      </c>
      <c r="C48" s="8" t="s">
        <v>211</v>
      </c>
      <c r="D48" s="8" t="s">
        <v>212</v>
      </c>
      <c r="E48" s="8" t="s">
        <v>213</v>
      </c>
      <c r="F48" s="8" t="s">
        <v>214</v>
      </c>
      <c r="G48" s="36">
        <v>2030</v>
      </c>
      <c r="H48" s="8" t="s">
        <v>215</v>
      </c>
      <c r="I48" s="51" t="s">
        <v>216</v>
      </c>
      <c r="J48" s="52" t="s">
        <v>217</v>
      </c>
      <c r="K48" s="8" t="s">
        <v>172</v>
      </c>
      <c r="L48" s="8" t="s">
        <v>218</v>
      </c>
      <c r="M48" s="50" t="s">
        <v>174</v>
      </c>
      <c r="N48" s="50" t="s">
        <v>174</v>
      </c>
      <c r="O48" s="50" t="s">
        <v>174</v>
      </c>
    </row>
    <row r="49" spans="1:15" ht="47" thickBot="1" x14ac:dyDescent="0.4">
      <c r="A49" s="38"/>
      <c r="B49" s="7" t="s">
        <v>2926</v>
      </c>
      <c r="C49" s="8"/>
      <c r="D49" s="8" t="s">
        <v>219</v>
      </c>
      <c r="E49" s="8" t="s">
        <v>220</v>
      </c>
      <c r="F49" s="8" t="s">
        <v>221</v>
      </c>
      <c r="G49" s="8">
        <v>2024</v>
      </c>
      <c r="H49" s="8" t="s">
        <v>222</v>
      </c>
      <c r="I49" s="8" t="s">
        <v>105</v>
      </c>
      <c r="J49" s="8"/>
      <c r="K49" s="8" t="s">
        <v>223</v>
      </c>
      <c r="L49" s="8" t="s">
        <v>224</v>
      </c>
      <c r="M49" s="8" t="s">
        <v>225</v>
      </c>
      <c r="N49" s="8"/>
      <c r="O49" s="8"/>
    </row>
    <row r="50" spans="1:15" ht="62.5" thickBot="1" x14ac:dyDescent="0.4">
      <c r="A50" s="38"/>
      <c r="B50" s="7" t="s">
        <v>2925</v>
      </c>
      <c r="C50" s="8"/>
      <c r="D50" s="8" t="s">
        <v>219</v>
      </c>
      <c r="E50" s="8" t="s">
        <v>226</v>
      </c>
      <c r="F50" s="8" t="s">
        <v>227</v>
      </c>
      <c r="G50" s="8">
        <v>2025</v>
      </c>
      <c r="H50" s="8" t="s">
        <v>228</v>
      </c>
      <c r="I50" s="8" t="s">
        <v>105</v>
      </c>
      <c r="J50" s="8" t="s">
        <v>229</v>
      </c>
      <c r="K50" s="8" t="s">
        <v>230</v>
      </c>
      <c r="L50" s="8" t="s">
        <v>231</v>
      </c>
      <c r="M50" s="8" t="s">
        <v>232</v>
      </c>
      <c r="N50" s="8"/>
      <c r="O50" s="8" t="s">
        <v>233</v>
      </c>
    </row>
    <row r="51" spans="1:15" ht="62.5" thickBot="1" x14ac:dyDescent="0.4">
      <c r="A51" s="38"/>
      <c r="B51" s="7" t="s">
        <v>2927</v>
      </c>
      <c r="C51" s="8"/>
      <c r="D51" s="8" t="s">
        <v>219</v>
      </c>
      <c r="E51" s="8" t="s">
        <v>226</v>
      </c>
      <c r="F51" s="8" t="s">
        <v>227</v>
      </c>
      <c r="G51" s="8">
        <v>2026</v>
      </c>
      <c r="H51" s="8" t="s">
        <v>234</v>
      </c>
      <c r="I51" s="8" t="s">
        <v>105</v>
      </c>
      <c r="J51" s="8" t="s">
        <v>229</v>
      </c>
      <c r="K51" s="8" t="s">
        <v>235</v>
      </c>
      <c r="L51" s="8" t="s">
        <v>236</v>
      </c>
      <c r="M51" s="8" t="s">
        <v>237</v>
      </c>
      <c r="N51" s="8"/>
      <c r="O51" s="8" t="s">
        <v>233</v>
      </c>
    </row>
    <row r="52" spans="1:15" ht="75.75" customHeight="1" thickBot="1" x14ac:dyDescent="0.4">
      <c r="A52" s="38"/>
      <c r="B52" s="7" t="s">
        <v>238</v>
      </c>
      <c r="C52" s="8"/>
      <c r="D52" s="8" t="s">
        <v>219</v>
      </c>
      <c r="E52" s="8" t="s">
        <v>226</v>
      </c>
      <c r="F52" s="8" t="s">
        <v>227</v>
      </c>
      <c r="G52" s="8">
        <v>2026</v>
      </c>
      <c r="H52" s="8" t="s">
        <v>234</v>
      </c>
      <c r="I52" s="8" t="s">
        <v>105</v>
      </c>
      <c r="J52" s="8" t="s">
        <v>229</v>
      </c>
      <c r="K52" s="8" t="s">
        <v>235</v>
      </c>
      <c r="L52" s="8" t="s">
        <v>236</v>
      </c>
      <c r="M52" s="8" t="s">
        <v>237</v>
      </c>
      <c r="N52" s="8"/>
      <c r="O52" s="8" t="s">
        <v>233</v>
      </c>
    </row>
    <row r="53" spans="1:15" ht="62.5" thickBot="1" x14ac:dyDescent="0.4">
      <c r="A53" s="38"/>
      <c r="B53" s="7" t="s">
        <v>239</v>
      </c>
      <c r="C53" s="8"/>
      <c r="D53" s="8" t="s">
        <v>219</v>
      </c>
      <c r="E53" s="8" t="s">
        <v>226</v>
      </c>
      <c r="F53" s="8" t="s">
        <v>227</v>
      </c>
      <c r="G53" s="8">
        <v>2026</v>
      </c>
      <c r="H53" s="8" t="s">
        <v>240</v>
      </c>
      <c r="I53" s="8" t="s">
        <v>105</v>
      </c>
      <c r="J53" s="8" t="s">
        <v>229</v>
      </c>
      <c r="K53" s="8" t="s">
        <v>241</v>
      </c>
      <c r="L53" s="8" t="s">
        <v>236</v>
      </c>
      <c r="M53" s="8" t="s">
        <v>242</v>
      </c>
      <c r="N53" s="8"/>
      <c r="O53" s="8" t="s">
        <v>243</v>
      </c>
    </row>
    <row r="54" spans="1:15" ht="62.5" thickBot="1" x14ac:dyDescent="0.4">
      <c r="A54" s="38"/>
      <c r="B54" s="7" t="s">
        <v>2928</v>
      </c>
      <c r="C54" s="8"/>
      <c r="D54" s="8" t="s">
        <v>219</v>
      </c>
      <c r="E54" s="8" t="s">
        <v>226</v>
      </c>
      <c r="F54" s="8" t="s">
        <v>227</v>
      </c>
      <c r="G54" s="8">
        <v>2025</v>
      </c>
      <c r="H54" s="8" t="s">
        <v>234</v>
      </c>
      <c r="I54" s="8" t="s">
        <v>105</v>
      </c>
      <c r="J54" s="8" t="s">
        <v>229</v>
      </c>
      <c r="K54" s="8" t="s">
        <v>244</v>
      </c>
      <c r="L54" s="8" t="s">
        <v>245</v>
      </c>
      <c r="M54" s="8" t="s">
        <v>246</v>
      </c>
      <c r="N54" s="8"/>
      <c r="O54" s="8" t="s">
        <v>243</v>
      </c>
    </row>
    <row r="55" spans="1:15" ht="62.5" thickBot="1" x14ac:dyDescent="0.4">
      <c r="A55" s="38"/>
      <c r="B55" s="7" t="s">
        <v>247</v>
      </c>
      <c r="C55" s="8"/>
      <c r="D55" s="8" t="s">
        <v>219</v>
      </c>
      <c r="E55" s="8" t="s">
        <v>226</v>
      </c>
      <c r="F55" s="8" t="s">
        <v>227</v>
      </c>
      <c r="G55" s="8">
        <v>2025</v>
      </c>
      <c r="H55" s="8" t="s">
        <v>228</v>
      </c>
      <c r="I55" s="8" t="s">
        <v>105</v>
      </c>
      <c r="J55" s="8" t="s">
        <v>229</v>
      </c>
      <c r="K55" s="8" t="s">
        <v>248</v>
      </c>
      <c r="L55" s="8" t="s">
        <v>249</v>
      </c>
      <c r="M55" s="8" t="s">
        <v>246</v>
      </c>
      <c r="N55" s="8"/>
      <c r="O55" s="8" t="s">
        <v>243</v>
      </c>
    </row>
    <row r="56" spans="1:15" ht="16" thickBot="1" x14ac:dyDescent="0.4">
      <c r="B56" s="7" t="s">
        <v>250</v>
      </c>
      <c r="C56" s="8"/>
      <c r="D56" s="8"/>
      <c r="E56" s="8"/>
      <c r="F56" s="8"/>
      <c r="G56" s="8"/>
      <c r="H56" s="8"/>
      <c r="I56" s="8"/>
      <c r="J56" s="8"/>
      <c r="K56" s="8"/>
      <c r="L56" s="8"/>
      <c r="M56" s="8"/>
      <c r="N56" s="8"/>
      <c r="O56" s="8"/>
    </row>
    <row r="58" spans="1:15" x14ac:dyDescent="0.35">
      <c r="B58" t="s">
        <v>23</v>
      </c>
    </row>
    <row r="59" spans="1:15" x14ac:dyDescent="0.35">
      <c r="B59" t="s">
        <v>251</v>
      </c>
    </row>
    <row r="60" spans="1:15" ht="15" x14ac:dyDescent="0.35">
      <c r="B60" t="s">
        <v>252</v>
      </c>
    </row>
    <row r="61" spans="1:15" x14ac:dyDescent="0.35">
      <c r="B61" t="s">
        <v>253</v>
      </c>
    </row>
    <row r="62" spans="1:15" x14ac:dyDescent="0.35">
      <c r="B62" t="s">
        <v>254</v>
      </c>
    </row>
    <row r="65" spans="1:12" ht="15.5" x14ac:dyDescent="0.35">
      <c r="B65" s="30" t="s">
        <v>255</v>
      </c>
    </row>
    <row r="66" spans="1:12" ht="15.5" x14ac:dyDescent="0.35">
      <c r="B66" s="31"/>
    </row>
    <row r="67" spans="1:12" ht="15" thickBot="1" x14ac:dyDescent="0.4"/>
    <row r="68" spans="1:12" ht="15.75" customHeight="1" x14ac:dyDescent="0.35">
      <c r="B68" s="739" t="s">
        <v>1</v>
      </c>
      <c r="C68" s="739" t="s">
        <v>2</v>
      </c>
      <c r="D68" s="739" t="s">
        <v>256</v>
      </c>
      <c r="E68" s="739" t="s">
        <v>257</v>
      </c>
      <c r="F68" s="739" t="s">
        <v>258</v>
      </c>
      <c r="G68" s="739" t="s">
        <v>4</v>
      </c>
      <c r="H68" s="739" t="s">
        <v>259</v>
      </c>
      <c r="I68" s="940" t="s">
        <v>260</v>
      </c>
      <c r="J68" s="945"/>
      <c r="K68" s="945"/>
      <c r="L68" s="941"/>
    </row>
    <row r="69" spans="1:12" ht="18.75" customHeight="1" thickBot="1" x14ac:dyDescent="0.4">
      <c r="B69" s="936"/>
      <c r="C69" s="936"/>
      <c r="D69" s="936"/>
      <c r="E69" s="936"/>
      <c r="F69" s="936"/>
      <c r="G69" s="936"/>
      <c r="H69" s="936"/>
      <c r="I69" s="937" t="s">
        <v>261</v>
      </c>
      <c r="J69" s="946"/>
      <c r="K69" s="946"/>
      <c r="L69" s="938"/>
    </row>
    <row r="70" spans="1:12" ht="34.5" thickBot="1" x14ac:dyDescent="0.4">
      <c r="B70" s="740"/>
      <c r="C70" s="740"/>
      <c r="D70" s="740"/>
      <c r="E70" s="740"/>
      <c r="F70" s="740"/>
      <c r="G70" s="740"/>
      <c r="H70" s="740"/>
      <c r="I70" s="24" t="s">
        <v>262</v>
      </c>
      <c r="J70" s="53" t="s">
        <v>33</v>
      </c>
      <c r="K70" s="53" t="s">
        <v>38</v>
      </c>
      <c r="L70" s="53" t="s">
        <v>112</v>
      </c>
    </row>
    <row r="71" spans="1:12" x14ac:dyDescent="0.35">
      <c r="B71" s="949" t="s">
        <v>13</v>
      </c>
      <c r="C71" s="947" t="s">
        <v>15</v>
      </c>
      <c r="D71" s="949" t="s">
        <v>13</v>
      </c>
      <c r="E71" s="949" t="s">
        <v>13</v>
      </c>
      <c r="F71" s="949" t="s">
        <v>18</v>
      </c>
      <c r="G71" s="949" t="s">
        <v>263</v>
      </c>
      <c r="H71" s="949" t="s">
        <v>14</v>
      </c>
      <c r="I71" s="947" t="s">
        <v>15</v>
      </c>
      <c r="J71" s="947" t="s">
        <v>15</v>
      </c>
      <c r="K71" s="947" t="s">
        <v>15</v>
      </c>
      <c r="L71" s="947" t="s">
        <v>15</v>
      </c>
    </row>
    <row r="72" spans="1:12" ht="15" thickBot="1" x14ac:dyDescent="0.4">
      <c r="B72" s="950"/>
      <c r="C72" s="948"/>
      <c r="D72" s="950"/>
      <c r="E72" s="950"/>
      <c r="F72" s="950"/>
      <c r="G72" s="950"/>
      <c r="H72" s="950"/>
      <c r="I72" s="948"/>
      <c r="J72" s="948"/>
      <c r="K72" s="948"/>
      <c r="L72" s="948"/>
    </row>
    <row r="73" spans="1:12" ht="122.25" customHeight="1" thickBot="1" x14ac:dyDescent="0.4">
      <c r="A73" s="38"/>
      <c r="B73" s="7" t="s">
        <v>2929</v>
      </c>
      <c r="C73" s="54" t="s">
        <v>265</v>
      </c>
      <c r="D73" s="8" t="s">
        <v>266</v>
      </c>
      <c r="E73" s="8" t="s">
        <v>267</v>
      </c>
      <c r="F73" s="8" t="s">
        <v>268</v>
      </c>
      <c r="G73" s="8">
        <v>2020</v>
      </c>
      <c r="H73" s="8" t="s">
        <v>269</v>
      </c>
      <c r="I73" s="8"/>
      <c r="J73" s="8"/>
      <c r="K73" s="8"/>
      <c r="L73" s="8"/>
    </row>
    <row r="74" spans="1:12" ht="47" thickBot="1" x14ac:dyDescent="0.4">
      <c r="A74" s="38"/>
      <c r="B74" s="7" t="s">
        <v>270</v>
      </c>
      <c r="C74" s="8" t="s">
        <v>271</v>
      </c>
      <c r="D74" s="8" t="s">
        <v>266</v>
      </c>
      <c r="E74" s="8" t="s">
        <v>272</v>
      </c>
      <c r="F74" s="52" t="s">
        <v>273</v>
      </c>
      <c r="G74" s="8">
        <v>2021</v>
      </c>
      <c r="H74" s="52" t="s">
        <v>274</v>
      </c>
      <c r="I74" s="8"/>
      <c r="J74" s="8"/>
      <c r="K74" s="8"/>
      <c r="L74" s="8"/>
    </row>
    <row r="75" spans="1:12" ht="16" thickBot="1" x14ac:dyDescent="0.4">
      <c r="B75" s="7" t="s">
        <v>21</v>
      </c>
      <c r="C75" s="8"/>
      <c r="D75" s="8"/>
      <c r="E75" s="8"/>
      <c r="F75" s="8"/>
      <c r="G75" s="8"/>
      <c r="H75" s="8"/>
      <c r="I75" s="8"/>
      <c r="J75" s="8"/>
      <c r="K75" s="8"/>
      <c r="L75" s="8"/>
    </row>
    <row r="76" spans="1:12" ht="16" thickBot="1" x14ac:dyDescent="0.4">
      <c r="B76" s="7" t="s">
        <v>22</v>
      </c>
      <c r="C76" s="8"/>
      <c r="D76" s="8"/>
      <c r="E76" s="8"/>
      <c r="F76" s="8"/>
      <c r="G76" s="8"/>
      <c r="H76" s="8"/>
      <c r="I76" s="8"/>
      <c r="J76" s="8"/>
      <c r="K76" s="8"/>
      <c r="L76" s="8"/>
    </row>
    <row r="78" spans="1:12" x14ac:dyDescent="0.35">
      <c r="B78" t="s">
        <v>141</v>
      </c>
    </row>
    <row r="79" spans="1:12" x14ac:dyDescent="0.35">
      <c r="B79" t="s">
        <v>23</v>
      </c>
    </row>
    <row r="80" spans="1:12" x14ac:dyDescent="0.35">
      <c r="B80" t="s">
        <v>275</v>
      </c>
    </row>
    <row r="81" spans="1:8" x14ac:dyDescent="0.35">
      <c r="B81" t="s">
        <v>276</v>
      </c>
    </row>
    <row r="82" spans="1:8" x14ac:dyDescent="0.35">
      <c r="B82" t="s">
        <v>277</v>
      </c>
    </row>
    <row r="83" spans="1:8" x14ac:dyDescent="0.35">
      <c r="B83" t="s">
        <v>278</v>
      </c>
    </row>
    <row r="84" spans="1:8" x14ac:dyDescent="0.35">
      <c r="B84" t="s">
        <v>279</v>
      </c>
    </row>
    <row r="87" spans="1:8" ht="15.5" x14ac:dyDescent="0.35">
      <c r="B87" s="30" t="s">
        <v>280</v>
      </c>
    </row>
    <row r="88" spans="1:8" ht="15" thickBot="1" x14ac:dyDescent="0.4"/>
    <row r="89" spans="1:8" ht="34.5" thickBot="1" x14ac:dyDescent="0.4">
      <c r="B89" s="39" t="s">
        <v>281</v>
      </c>
      <c r="C89" s="53" t="s">
        <v>2</v>
      </c>
      <c r="D89" s="53" t="s">
        <v>256</v>
      </c>
      <c r="E89" s="53" t="s">
        <v>282</v>
      </c>
      <c r="F89" s="53" t="s">
        <v>258</v>
      </c>
      <c r="G89" s="53" t="s">
        <v>4</v>
      </c>
      <c r="H89" s="27" t="s">
        <v>283</v>
      </c>
    </row>
    <row r="90" spans="1:8" ht="18" thickBot="1" x14ac:dyDescent="0.4">
      <c r="B90" s="4" t="s">
        <v>284</v>
      </c>
      <c r="C90" s="5" t="s">
        <v>15</v>
      </c>
      <c r="D90" s="6" t="s">
        <v>284</v>
      </c>
      <c r="E90" s="6" t="s">
        <v>284</v>
      </c>
      <c r="F90" s="6" t="s">
        <v>42</v>
      </c>
      <c r="G90" s="6" t="s">
        <v>285</v>
      </c>
      <c r="H90" s="55" t="s">
        <v>286</v>
      </c>
    </row>
    <row r="91" spans="1:8" ht="62.5" thickBot="1" x14ac:dyDescent="0.4">
      <c r="A91" s="38"/>
      <c r="B91" s="7" t="s">
        <v>287</v>
      </c>
      <c r="C91" s="52" t="s">
        <v>288</v>
      </c>
      <c r="D91" s="8" t="s">
        <v>266</v>
      </c>
      <c r="E91" s="8" t="s">
        <v>289</v>
      </c>
      <c r="F91" s="8" t="s">
        <v>290</v>
      </c>
      <c r="G91" s="8" t="s">
        <v>290</v>
      </c>
      <c r="H91" s="8" t="s">
        <v>290</v>
      </c>
    </row>
    <row r="92" spans="1:8" ht="47" thickBot="1" x14ac:dyDescent="0.4">
      <c r="B92" s="7" t="s">
        <v>291</v>
      </c>
      <c r="C92" s="8" t="s">
        <v>292</v>
      </c>
      <c r="D92" s="8" t="s">
        <v>266</v>
      </c>
      <c r="E92" s="8" t="s">
        <v>293</v>
      </c>
      <c r="F92" s="8" t="s">
        <v>294</v>
      </c>
      <c r="G92" s="8" t="s">
        <v>295</v>
      </c>
      <c r="H92" s="8" t="s">
        <v>296</v>
      </c>
    </row>
    <row r="93" spans="1:8" ht="16" thickBot="1" x14ac:dyDescent="0.4">
      <c r="B93" s="7" t="s">
        <v>21</v>
      </c>
      <c r="C93" s="8"/>
      <c r="D93" s="8"/>
      <c r="E93" s="8"/>
      <c r="F93" s="8"/>
      <c r="G93" s="8"/>
      <c r="H93" s="8"/>
    </row>
    <row r="94" spans="1:8" ht="16" thickBot="1" x14ac:dyDescent="0.4">
      <c r="B94" s="7" t="s">
        <v>22</v>
      </c>
      <c r="C94" s="8"/>
      <c r="D94" s="8"/>
      <c r="E94" s="8"/>
      <c r="F94" s="8"/>
      <c r="G94" s="8"/>
      <c r="H94" s="8"/>
    </row>
    <row r="96" spans="1:8" x14ac:dyDescent="0.35">
      <c r="B96" s="9" t="s">
        <v>23</v>
      </c>
    </row>
    <row r="97" spans="2:12" x14ac:dyDescent="0.35">
      <c r="B97" s="9" t="s">
        <v>251</v>
      </c>
    </row>
    <row r="98" spans="2:12" x14ac:dyDescent="0.35">
      <c r="B98" s="9" t="s">
        <v>297</v>
      </c>
    </row>
    <row r="99" spans="2:12" x14ac:dyDescent="0.35">
      <c r="B99" s="9" t="s">
        <v>298</v>
      </c>
    </row>
    <row r="100" spans="2:12" x14ac:dyDescent="0.35">
      <c r="B100" s="9" t="s">
        <v>299</v>
      </c>
    </row>
    <row r="101" spans="2:12" x14ac:dyDescent="0.35">
      <c r="B101" s="9" t="s">
        <v>300</v>
      </c>
    </row>
    <row r="102" spans="2:12" x14ac:dyDescent="0.35">
      <c r="B102" s="56" t="s">
        <v>301</v>
      </c>
    </row>
    <row r="103" spans="2:12" x14ac:dyDescent="0.35">
      <c r="B103" s="56" t="s">
        <v>302</v>
      </c>
    </row>
    <row r="104" spans="2:12" x14ac:dyDescent="0.35">
      <c r="B104" s="56" t="s">
        <v>303</v>
      </c>
    </row>
    <row r="105" spans="2:12" x14ac:dyDescent="0.35">
      <c r="B105" s="56"/>
    </row>
    <row r="107" spans="2:12" ht="15.5" x14ac:dyDescent="0.35">
      <c r="B107" s="30" t="s">
        <v>304</v>
      </c>
    </row>
    <row r="108" spans="2:12" ht="15" thickBot="1" x14ac:dyDescent="0.4"/>
    <row r="109" spans="2:12" ht="15.5" x14ac:dyDescent="0.35">
      <c r="B109" s="739" t="s">
        <v>1</v>
      </c>
      <c r="C109" s="739" t="s">
        <v>2</v>
      </c>
      <c r="D109" s="27" t="s">
        <v>305</v>
      </c>
      <c r="E109" s="739" t="s">
        <v>306</v>
      </c>
      <c r="F109" s="739" t="s">
        <v>258</v>
      </c>
      <c r="G109" s="739" t="s">
        <v>4</v>
      </c>
      <c r="H109" s="739" t="s">
        <v>259</v>
      </c>
      <c r="I109" s="940" t="s">
        <v>307</v>
      </c>
      <c r="J109" s="945"/>
      <c r="K109" s="945"/>
      <c r="L109" s="941"/>
    </row>
    <row r="110" spans="2:12" ht="19" thickBot="1" x14ac:dyDescent="0.4">
      <c r="B110" s="936"/>
      <c r="C110" s="936"/>
      <c r="D110" s="57">
        <v>-1</v>
      </c>
      <c r="E110" s="936"/>
      <c r="F110" s="936"/>
      <c r="G110" s="936"/>
      <c r="H110" s="936"/>
      <c r="I110" s="937" t="s">
        <v>261</v>
      </c>
      <c r="J110" s="946"/>
      <c r="K110" s="946"/>
      <c r="L110" s="938"/>
    </row>
    <row r="111" spans="2:12" ht="34.5" thickBot="1" x14ac:dyDescent="0.4">
      <c r="B111" s="740"/>
      <c r="C111" s="740"/>
      <c r="D111" s="42"/>
      <c r="E111" s="740"/>
      <c r="F111" s="740"/>
      <c r="G111" s="740"/>
      <c r="H111" s="740"/>
      <c r="I111" s="24" t="s">
        <v>308</v>
      </c>
      <c r="J111" s="53" t="s">
        <v>33</v>
      </c>
      <c r="K111" s="53" t="s">
        <v>38</v>
      </c>
      <c r="L111" s="53" t="s">
        <v>112</v>
      </c>
    </row>
    <row r="112" spans="2:12" ht="18" thickBot="1" x14ac:dyDescent="0.4">
      <c r="B112" s="4" t="s">
        <v>284</v>
      </c>
      <c r="C112" s="5" t="s">
        <v>286</v>
      </c>
      <c r="D112" s="6" t="s">
        <v>284</v>
      </c>
      <c r="E112" s="6" t="s">
        <v>309</v>
      </c>
      <c r="F112" s="6" t="s">
        <v>42</v>
      </c>
      <c r="G112" s="6" t="s">
        <v>310</v>
      </c>
      <c r="H112" s="6" t="s">
        <v>286</v>
      </c>
      <c r="I112" s="5" t="s">
        <v>15</v>
      </c>
      <c r="J112" s="5" t="s">
        <v>15</v>
      </c>
      <c r="K112" s="5" t="s">
        <v>15</v>
      </c>
      <c r="L112" s="5" t="s">
        <v>15</v>
      </c>
    </row>
    <row r="113" spans="1:12" ht="118.5" customHeight="1" thickBot="1" x14ac:dyDescent="0.4">
      <c r="A113" s="38"/>
      <c r="B113" s="7" t="s">
        <v>264</v>
      </c>
      <c r="C113" s="54" t="s">
        <v>265</v>
      </c>
      <c r="D113" s="8" t="s">
        <v>266</v>
      </c>
      <c r="E113" s="8" t="s">
        <v>267</v>
      </c>
      <c r="F113" s="8" t="s">
        <v>268</v>
      </c>
      <c r="G113" s="8">
        <v>2020</v>
      </c>
      <c r="H113" s="8" t="s">
        <v>269</v>
      </c>
      <c r="I113" s="8"/>
      <c r="J113" s="8"/>
      <c r="K113" s="8"/>
      <c r="L113" s="8"/>
    </row>
    <row r="114" spans="1:12" ht="62.5" thickBot="1" x14ac:dyDescent="0.4">
      <c r="A114" s="38"/>
      <c r="B114" s="7" t="s">
        <v>311</v>
      </c>
      <c r="C114" s="52" t="s">
        <v>312</v>
      </c>
      <c r="D114" s="8" t="s">
        <v>266</v>
      </c>
      <c r="E114" s="8" t="s">
        <v>289</v>
      </c>
      <c r="F114" s="8" t="s">
        <v>290</v>
      </c>
      <c r="G114" s="8" t="s">
        <v>290</v>
      </c>
      <c r="H114" s="8" t="s">
        <v>290</v>
      </c>
      <c r="I114" s="8"/>
      <c r="J114" s="8"/>
      <c r="K114" s="8"/>
      <c r="L114" s="8"/>
    </row>
    <row r="115" spans="1:12" ht="16" thickBot="1" x14ac:dyDescent="0.4">
      <c r="B115" s="7" t="s">
        <v>21</v>
      </c>
      <c r="C115" s="8"/>
      <c r="D115" s="8"/>
      <c r="E115" s="8"/>
      <c r="F115" s="8"/>
      <c r="G115" s="8"/>
      <c r="H115" s="8"/>
      <c r="I115" s="8"/>
      <c r="J115" s="8"/>
      <c r="K115" s="8"/>
      <c r="L115" s="8"/>
    </row>
    <row r="116" spans="1:12" ht="16" thickBot="1" x14ac:dyDescent="0.4">
      <c r="B116" s="7" t="s">
        <v>22</v>
      </c>
      <c r="C116" s="8"/>
      <c r="D116" s="8"/>
      <c r="E116" s="8"/>
      <c r="F116" s="8"/>
      <c r="G116" s="8"/>
      <c r="H116" s="8"/>
      <c r="I116" s="8"/>
      <c r="J116" s="8"/>
      <c r="K116" s="8"/>
      <c r="L116" s="8"/>
    </row>
    <row r="118" spans="1:12" x14ac:dyDescent="0.35">
      <c r="B118" t="s">
        <v>76</v>
      </c>
    </row>
    <row r="119" spans="1:12" x14ac:dyDescent="0.35">
      <c r="B119" t="s">
        <v>23</v>
      </c>
    </row>
    <row r="120" spans="1:12" x14ac:dyDescent="0.35">
      <c r="B120" t="s">
        <v>275</v>
      </c>
    </row>
    <row r="121" spans="1:12" x14ac:dyDescent="0.35">
      <c r="B121" t="s">
        <v>313</v>
      </c>
    </row>
    <row r="122" spans="1:12" x14ac:dyDescent="0.35">
      <c r="B122" t="s">
        <v>277</v>
      </c>
    </row>
    <row r="123" spans="1:12" x14ac:dyDescent="0.35">
      <c r="B123" t="s">
        <v>278</v>
      </c>
    </row>
    <row r="124" spans="1:12" x14ac:dyDescent="0.35">
      <c r="B124" t="s">
        <v>279</v>
      </c>
    </row>
    <row r="127" spans="1:12" ht="15.5" x14ac:dyDescent="0.35">
      <c r="B127" s="30" t="s">
        <v>314</v>
      </c>
    </row>
    <row r="128" spans="1:12" ht="15" thickBot="1" x14ac:dyDescent="0.4"/>
    <row r="129" spans="2:11" ht="15.75" customHeight="1" x14ac:dyDescent="0.35">
      <c r="B129" s="739" t="s">
        <v>1</v>
      </c>
      <c r="C129" s="739" t="s">
        <v>2</v>
      </c>
      <c r="D129" s="739" t="s">
        <v>315</v>
      </c>
      <c r="E129" s="739" t="s">
        <v>316</v>
      </c>
      <c r="F129" s="739" t="s">
        <v>4</v>
      </c>
      <c r="G129" s="739" t="s">
        <v>259</v>
      </c>
      <c r="H129" s="940" t="s">
        <v>307</v>
      </c>
      <c r="I129" s="945"/>
      <c r="J129" s="945"/>
      <c r="K129" s="941"/>
    </row>
    <row r="130" spans="2:11" ht="18.75" customHeight="1" thickBot="1" x14ac:dyDescent="0.4">
      <c r="B130" s="936"/>
      <c r="C130" s="936"/>
      <c r="D130" s="936"/>
      <c r="E130" s="936"/>
      <c r="F130" s="936"/>
      <c r="G130" s="936"/>
      <c r="H130" s="937" t="s">
        <v>317</v>
      </c>
      <c r="I130" s="946"/>
      <c r="J130" s="946"/>
      <c r="K130" s="938"/>
    </row>
    <row r="131" spans="2:11" ht="19" thickBot="1" x14ac:dyDescent="0.4">
      <c r="B131" s="740"/>
      <c r="C131" s="740"/>
      <c r="D131" s="740"/>
      <c r="E131" s="740"/>
      <c r="F131" s="740"/>
      <c r="G131" s="740"/>
      <c r="H131" s="24" t="s">
        <v>318</v>
      </c>
      <c r="I131" s="53" t="s">
        <v>33</v>
      </c>
      <c r="J131" s="53" t="s">
        <v>38</v>
      </c>
      <c r="K131" s="53" t="s">
        <v>112</v>
      </c>
    </row>
    <row r="132" spans="2:11" ht="18" thickBot="1" x14ac:dyDescent="0.4">
      <c r="B132" s="4" t="s">
        <v>13</v>
      </c>
      <c r="C132" s="5" t="s">
        <v>15</v>
      </c>
      <c r="D132" s="6" t="s">
        <v>13</v>
      </c>
      <c r="E132" s="6" t="s">
        <v>18</v>
      </c>
      <c r="F132" s="6" t="s">
        <v>263</v>
      </c>
      <c r="G132" s="6" t="s">
        <v>14</v>
      </c>
      <c r="H132" s="5" t="s">
        <v>15</v>
      </c>
      <c r="I132" s="5" t="s">
        <v>15</v>
      </c>
      <c r="J132" s="5" t="s">
        <v>15</v>
      </c>
      <c r="K132" s="5" t="s">
        <v>15</v>
      </c>
    </row>
    <row r="133" spans="2:11" ht="138" customHeight="1" thickBot="1" x14ac:dyDescent="0.4">
      <c r="B133" s="7" t="s">
        <v>319</v>
      </c>
      <c r="C133" s="8" t="s">
        <v>102</v>
      </c>
      <c r="D133" s="8" t="s">
        <v>320</v>
      </c>
      <c r="E133" s="8" t="s">
        <v>321</v>
      </c>
      <c r="F133" s="8">
        <v>2034</v>
      </c>
      <c r="G133" s="8" t="s">
        <v>322</v>
      </c>
      <c r="H133" s="8" t="s">
        <v>323</v>
      </c>
      <c r="I133" s="8"/>
      <c r="J133" s="8"/>
      <c r="K133" s="8"/>
    </row>
    <row r="134" spans="2:11" ht="16" thickBot="1" x14ac:dyDescent="0.4">
      <c r="B134" s="7" t="s">
        <v>21</v>
      </c>
      <c r="C134" s="8"/>
      <c r="D134" s="8"/>
      <c r="E134" s="8"/>
      <c r="F134" s="8"/>
      <c r="G134" s="8"/>
      <c r="H134" s="8"/>
      <c r="I134" s="8"/>
      <c r="J134" s="8"/>
      <c r="K134" s="8"/>
    </row>
    <row r="135" spans="2:11" ht="16" thickBot="1" x14ac:dyDescent="0.4">
      <c r="B135" s="7" t="s">
        <v>22</v>
      </c>
      <c r="C135" s="8"/>
      <c r="D135" s="8"/>
      <c r="E135" s="8"/>
      <c r="F135" s="8"/>
      <c r="G135" s="8"/>
      <c r="H135" s="8"/>
      <c r="I135" s="8"/>
      <c r="J135" s="8"/>
      <c r="K135" s="8"/>
    </row>
    <row r="137" spans="2:11" x14ac:dyDescent="0.35">
      <c r="B137" t="s">
        <v>141</v>
      </c>
    </row>
    <row r="138" spans="2:11" x14ac:dyDescent="0.35">
      <c r="B138" t="s">
        <v>23</v>
      </c>
    </row>
    <row r="139" spans="2:11" x14ac:dyDescent="0.35">
      <c r="B139" t="s">
        <v>324</v>
      </c>
    </row>
    <row r="140" spans="2:11" x14ac:dyDescent="0.35">
      <c r="B140" t="s">
        <v>325</v>
      </c>
    </row>
    <row r="141" spans="2:11" x14ac:dyDescent="0.35">
      <c r="B141" t="s">
        <v>326</v>
      </c>
    </row>
    <row r="142" spans="2:11" ht="15.5" x14ac:dyDescent="0.35">
      <c r="B142" t="s">
        <v>327</v>
      </c>
    </row>
  </sheetData>
  <mergeCells count="54">
    <mergeCell ref="H129:K129"/>
    <mergeCell ref="H130:K130"/>
    <mergeCell ref="G129:G131"/>
    <mergeCell ref="B129:B131"/>
    <mergeCell ref="C129:C131"/>
    <mergeCell ref="D129:D131"/>
    <mergeCell ref="E129:E131"/>
    <mergeCell ref="F129:F131"/>
    <mergeCell ref="L71:L72"/>
    <mergeCell ref="B68:B70"/>
    <mergeCell ref="B109:B111"/>
    <mergeCell ref="C109:C111"/>
    <mergeCell ref="E109:E111"/>
    <mergeCell ref="F109:F111"/>
    <mergeCell ref="G109:G111"/>
    <mergeCell ref="H109:H111"/>
    <mergeCell ref="I109:L109"/>
    <mergeCell ref="I110:L110"/>
    <mergeCell ref="G71:G72"/>
    <mergeCell ref="H71:H72"/>
    <mergeCell ref="I71:I72"/>
    <mergeCell ref="J71:J72"/>
    <mergeCell ref="K71:K72"/>
    <mergeCell ref="B71:B72"/>
    <mergeCell ref="C71:C72"/>
    <mergeCell ref="D71:D72"/>
    <mergeCell ref="E71:E72"/>
    <mergeCell ref="F71:F72"/>
    <mergeCell ref="C68:C70"/>
    <mergeCell ref="D68:D70"/>
    <mergeCell ref="E68:E70"/>
    <mergeCell ref="F68:F70"/>
    <mergeCell ref="K36:O36"/>
    <mergeCell ref="G37:G39"/>
    <mergeCell ref="I37:I39"/>
    <mergeCell ref="J37:J39"/>
    <mergeCell ref="K37:K39"/>
    <mergeCell ref="B36:J36"/>
    <mergeCell ref="L37:L39"/>
    <mergeCell ref="O37:O39"/>
    <mergeCell ref="G68:G70"/>
    <mergeCell ref="H68:H70"/>
    <mergeCell ref="I68:L68"/>
    <mergeCell ref="I69:L69"/>
    <mergeCell ref="B37:B39"/>
    <mergeCell ref="C37:C39"/>
    <mergeCell ref="D37:D39"/>
    <mergeCell ref="E37:E39"/>
    <mergeCell ref="F37:F39"/>
    <mergeCell ref="B5:B6"/>
    <mergeCell ref="C5:C6"/>
    <mergeCell ref="D5:E5"/>
    <mergeCell ref="F5:F6"/>
    <mergeCell ref="D28:J28"/>
  </mergeCell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B8310-108B-4250-90AE-6E85A1AF6DB4}">
  <dimension ref="B2:K84"/>
  <sheetViews>
    <sheetView zoomScale="80" zoomScaleNormal="80" workbookViewId="0"/>
  </sheetViews>
  <sheetFormatPr defaultRowHeight="14.5" x14ac:dyDescent="0.35"/>
  <cols>
    <col min="1" max="1" width="19.7265625" customWidth="1"/>
    <col min="2" max="2" width="32.7265625" customWidth="1"/>
    <col min="3" max="3" width="25.26953125" customWidth="1"/>
    <col min="4" max="4" width="21.81640625" customWidth="1"/>
    <col min="5" max="5" width="26" customWidth="1"/>
    <col min="6" max="6" width="30" customWidth="1"/>
    <col min="7" max="7" width="10.7265625" customWidth="1"/>
    <col min="8" max="8" width="12.81640625" customWidth="1"/>
    <col min="11" max="11" width="12.1796875" customWidth="1"/>
  </cols>
  <sheetData>
    <row r="2" spans="2:11" ht="15.5" x14ac:dyDescent="0.35">
      <c r="B2" s="30" t="s">
        <v>328</v>
      </c>
    </row>
    <row r="3" spans="2:11" ht="15" thickBot="1" x14ac:dyDescent="0.4"/>
    <row r="4" spans="2:11" ht="33.75" customHeight="1" thickBot="1" x14ac:dyDescent="0.4">
      <c r="B4" s="947" t="s">
        <v>329</v>
      </c>
      <c r="C4" s="947" t="s">
        <v>2</v>
      </c>
      <c r="D4" s="947" t="s">
        <v>330</v>
      </c>
      <c r="E4" s="947" t="s">
        <v>331</v>
      </c>
      <c r="F4" s="947" t="s">
        <v>259</v>
      </c>
      <c r="G4" s="953" t="s">
        <v>332</v>
      </c>
      <c r="H4" s="954"/>
      <c r="I4" s="954"/>
      <c r="J4" s="955"/>
      <c r="K4" s="947" t="s">
        <v>333</v>
      </c>
    </row>
    <row r="5" spans="2:11" ht="62.5" thickBot="1" x14ac:dyDescent="0.4">
      <c r="B5" s="948"/>
      <c r="C5" s="948"/>
      <c r="D5" s="948"/>
      <c r="E5" s="948"/>
      <c r="F5" s="948"/>
      <c r="G5" s="5" t="s">
        <v>334</v>
      </c>
      <c r="H5" s="55" t="s">
        <v>335</v>
      </c>
      <c r="I5" s="55" t="s">
        <v>336</v>
      </c>
      <c r="J5" s="55" t="s">
        <v>33</v>
      </c>
      <c r="K5" s="948"/>
    </row>
    <row r="6" spans="2:11" ht="18" thickBot="1" x14ac:dyDescent="0.4">
      <c r="B6" s="59" t="s">
        <v>15</v>
      </c>
      <c r="C6" s="60" t="s">
        <v>15</v>
      </c>
      <c r="D6" s="60" t="s">
        <v>15</v>
      </c>
      <c r="E6" s="60" t="s">
        <v>15</v>
      </c>
      <c r="F6" s="60" t="s">
        <v>15</v>
      </c>
      <c r="G6" s="60" t="s">
        <v>15</v>
      </c>
      <c r="H6" s="60" t="s">
        <v>15</v>
      </c>
      <c r="I6" s="60" t="s">
        <v>15</v>
      </c>
      <c r="J6" s="60" t="s">
        <v>15</v>
      </c>
      <c r="K6" s="60" t="s">
        <v>94</v>
      </c>
    </row>
    <row r="7" spans="2:11" ht="322.5" thickBot="1" x14ac:dyDescent="0.4">
      <c r="B7" s="61" t="s">
        <v>337</v>
      </c>
      <c r="C7" s="62" t="s">
        <v>338</v>
      </c>
      <c r="D7" s="62" t="s">
        <v>339</v>
      </c>
      <c r="E7" s="63" t="s">
        <v>340</v>
      </c>
      <c r="F7" s="62" t="s">
        <v>341</v>
      </c>
      <c r="G7" s="64"/>
      <c r="H7" s="64"/>
      <c r="I7" s="64"/>
      <c r="J7" s="64"/>
      <c r="K7" s="64"/>
    </row>
    <row r="8" spans="2:11" ht="322.5" thickBot="1" x14ac:dyDescent="0.4">
      <c r="B8" s="61" t="s">
        <v>342</v>
      </c>
      <c r="C8" s="62" t="s">
        <v>343</v>
      </c>
      <c r="D8" s="63" t="s">
        <v>339</v>
      </c>
      <c r="E8" s="63" t="s">
        <v>340</v>
      </c>
      <c r="F8" s="62"/>
      <c r="G8" s="64"/>
      <c r="H8" s="64"/>
      <c r="I8" s="64"/>
      <c r="J8" s="64"/>
      <c r="K8" s="64"/>
    </row>
    <row r="9" spans="2:11" ht="322.5" thickBot="1" x14ac:dyDescent="0.4">
      <c r="B9" s="61" t="s">
        <v>344</v>
      </c>
      <c r="C9" s="62" t="s">
        <v>345</v>
      </c>
      <c r="D9" s="62" t="s">
        <v>339</v>
      </c>
      <c r="E9" s="63" t="s">
        <v>2930</v>
      </c>
      <c r="F9" s="62" t="s">
        <v>346</v>
      </c>
      <c r="G9" s="64"/>
      <c r="H9" s="64"/>
      <c r="I9" s="64"/>
      <c r="J9" s="64"/>
      <c r="K9" s="64"/>
    </row>
    <row r="10" spans="2:11" ht="16" thickBot="1" x14ac:dyDescent="0.4">
      <c r="B10" s="7" t="s">
        <v>22</v>
      </c>
      <c r="C10" s="64"/>
      <c r="D10" s="64"/>
      <c r="E10" s="64"/>
      <c r="F10" s="64"/>
      <c r="G10" s="64"/>
      <c r="H10" s="64"/>
      <c r="I10" s="64"/>
      <c r="J10" s="64"/>
      <c r="K10" s="64"/>
    </row>
    <row r="12" spans="2:11" x14ac:dyDescent="0.35">
      <c r="B12" t="s">
        <v>23</v>
      </c>
    </row>
    <row r="13" spans="2:11" x14ac:dyDescent="0.35">
      <c r="B13" t="s">
        <v>347</v>
      </c>
    </row>
    <row r="14" spans="2:11" x14ac:dyDescent="0.35">
      <c r="B14" t="s">
        <v>348</v>
      </c>
    </row>
    <row r="15" spans="2:11" x14ac:dyDescent="0.35">
      <c r="B15" t="s">
        <v>349</v>
      </c>
    </row>
    <row r="16" spans="2:11" x14ac:dyDescent="0.35">
      <c r="B16" t="s">
        <v>350</v>
      </c>
    </row>
    <row r="17" spans="2:8" x14ac:dyDescent="0.35">
      <c r="B17" t="s">
        <v>351</v>
      </c>
    </row>
    <row r="19" spans="2:8" ht="15.5" x14ac:dyDescent="0.35">
      <c r="B19" s="30" t="s">
        <v>352</v>
      </c>
    </row>
    <row r="20" spans="2:8" ht="15" thickBot="1" x14ac:dyDescent="0.4"/>
    <row r="21" spans="2:8" ht="16" thickBot="1" x14ac:dyDescent="0.4">
      <c r="B21" s="739" t="s">
        <v>31</v>
      </c>
      <c r="C21" s="739" t="s">
        <v>33</v>
      </c>
      <c r="D21" s="739" t="s">
        <v>353</v>
      </c>
      <c r="E21" s="951" t="s">
        <v>37</v>
      </c>
      <c r="F21" s="952"/>
      <c r="G21" s="739" t="s">
        <v>354</v>
      </c>
      <c r="H21" s="66"/>
    </row>
    <row r="22" spans="2:8" ht="31.5" thickBot="1" x14ac:dyDescent="0.4">
      <c r="B22" s="740"/>
      <c r="C22" s="740"/>
      <c r="D22" s="740"/>
      <c r="E22" s="24" t="s">
        <v>38</v>
      </c>
      <c r="F22" s="53" t="s">
        <v>112</v>
      </c>
      <c r="G22" s="740"/>
      <c r="H22" s="24" t="s">
        <v>355</v>
      </c>
    </row>
    <row r="23" spans="2:8" ht="16.5" customHeight="1" thickBot="1" x14ac:dyDescent="0.4">
      <c r="B23" s="956" t="s">
        <v>356</v>
      </c>
      <c r="C23" s="957"/>
      <c r="D23" s="957"/>
      <c r="E23" s="957"/>
      <c r="F23" s="957"/>
      <c r="G23" s="957"/>
      <c r="H23" s="958"/>
    </row>
    <row r="24" spans="2:8" ht="93.5" thickBot="1" x14ac:dyDescent="0.4">
      <c r="B24" s="4" t="s">
        <v>357</v>
      </c>
      <c r="C24" s="6" t="s">
        <v>358</v>
      </c>
      <c r="D24" s="67" t="s">
        <v>286</v>
      </c>
      <c r="E24" s="8" t="s">
        <v>359</v>
      </c>
      <c r="F24" s="68"/>
      <c r="G24" s="69"/>
      <c r="H24" s="70" t="s">
        <v>360</v>
      </c>
    </row>
    <row r="25" spans="2:8" ht="86.25" customHeight="1" thickBot="1" x14ac:dyDescent="0.4">
      <c r="B25" s="4" t="s">
        <v>361</v>
      </c>
      <c r="C25" s="6" t="s">
        <v>114</v>
      </c>
      <c r="D25" s="67" t="s">
        <v>286</v>
      </c>
      <c r="E25" s="8">
        <v>7.22</v>
      </c>
      <c r="F25" s="68"/>
      <c r="G25" s="8"/>
      <c r="H25" s="70" t="s">
        <v>362</v>
      </c>
    </row>
    <row r="26" spans="2:8" ht="62.5" thickBot="1" x14ac:dyDescent="0.4">
      <c r="B26" s="4" t="s">
        <v>363</v>
      </c>
      <c r="C26" s="6" t="s">
        <v>114</v>
      </c>
      <c r="D26" s="67" t="s">
        <v>286</v>
      </c>
      <c r="E26" s="8">
        <v>0.08</v>
      </c>
      <c r="F26" s="68"/>
      <c r="G26" s="8"/>
      <c r="H26" s="70" t="s">
        <v>362</v>
      </c>
    </row>
    <row r="27" spans="2:8" ht="16.5" customHeight="1" thickBot="1" x14ac:dyDescent="0.4">
      <c r="B27" s="959" t="s">
        <v>364</v>
      </c>
      <c r="C27" s="960"/>
      <c r="D27" s="960"/>
      <c r="E27" s="960"/>
      <c r="F27" s="960"/>
      <c r="G27" s="960"/>
      <c r="H27" s="961"/>
    </row>
    <row r="28" spans="2:8" ht="47" thickBot="1" x14ac:dyDescent="0.4">
      <c r="B28" s="4" t="s">
        <v>365</v>
      </c>
      <c r="C28" s="6" t="s">
        <v>358</v>
      </c>
      <c r="D28" s="67" t="s">
        <v>94</v>
      </c>
      <c r="E28" s="8" t="s">
        <v>366</v>
      </c>
      <c r="F28" s="71"/>
      <c r="G28" s="69"/>
      <c r="H28" s="70" t="s">
        <v>362</v>
      </c>
    </row>
    <row r="29" spans="2:8" ht="78" thickBot="1" x14ac:dyDescent="0.4">
      <c r="B29" s="4" t="s">
        <v>367</v>
      </c>
      <c r="C29" s="6" t="s">
        <v>114</v>
      </c>
      <c r="D29" s="67" t="s">
        <v>94</v>
      </c>
      <c r="E29" s="8" t="s">
        <v>368</v>
      </c>
      <c r="F29" s="71"/>
      <c r="G29" s="69"/>
      <c r="H29" s="70" t="s">
        <v>362</v>
      </c>
    </row>
    <row r="30" spans="2:8" ht="62.5" thickBot="1" x14ac:dyDescent="0.4">
      <c r="B30" s="4" t="s">
        <v>369</v>
      </c>
      <c r="C30" s="6" t="s">
        <v>114</v>
      </c>
      <c r="D30" s="67" t="s">
        <v>94</v>
      </c>
      <c r="E30" s="8" t="s">
        <v>370</v>
      </c>
      <c r="F30" s="71"/>
      <c r="G30" s="69"/>
      <c r="H30" s="70" t="s">
        <v>362</v>
      </c>
    </row>
    <row r="31" spans="2:8" ht="16.5" customHeight="1" thickBot="1" x14ac:dyDescent="0.4">
      <c r="B31" s="962" t="s">
        <v>371</v>
      </c>
      <c r="C31" s="963"/>
      <c r="D31" s="963"/>
      <c r="E31" s="963"/>
      <c r="F31" s="963"/>
      <c r="G31" s="963"/>
      <c r="H31" s="964"/>
    </row>
    <row r="32" spans="2:8" ht="18" thickBot="1" x14ac:dyDescent="0.4">
      <c r="B32" s="72" t="s">
        <v>75</v>
      </c>
      <c r="C32" s="14"/>
      <c r="D32" s="67" t="s">
        <v>286</v>
      </c>
      <c r="E32" s="8"/>
      <c r="F32" s="8"/>
      <c r="G32" s="8"/>
      <c r="H32" s="8"/>
    </row>
    <row r="33" spans="2:8" ht="18" thickBot="1" x14ac:dyDescent="0.4">
      <c r="B33" s="72" t="s">
        <v>20</v>
      </c>
      <c r="C33" s="14"/>
      <c r="D33" s="67" t="s">
        <v>286</v>
      </c>
      <c r="E33" s="8"/>
      <c r="F33" s="8"/>
      <c r="G33" s="8"/>
      <c r="H33" s="8"/>
    </row>
    <row r="34" spans="2:8" ht="18" thickBot="1" x14ac:dyDescent="0.4">
      <c r="B34" s="72" t="s">
        <v>22</v>
      </c>
      <c r="C34" s="14"/>
      <c r="D34" s="67" t="s">
        <v>286</v>
      </c>
      <c r="E34" s="8"/>
      <c r="F34" s="8"/>
      <c r="G34" s="8"/>
      <c r="H34" s="8"/>
    </row>
    <row r="36" spans="2:8" x14ac:dyDescent="0.35">
      <c r="B36" t="s">
        <v>372</v>
      </c>
    </row>
    <row r="37" spans="2:8" x14ac:dyDescent="0.35">
      <c r="B37" t="s">
        <v>373</v>
      </c>
    </row>
    <row r="38" spans="2:8" x14ac:dyDescent="0.35">
      <c r="B38" t="s">
        <v>374</v>
      </c>
    </row>
    <row r="40" spans="2:8" ht="15.5" x14ac:dyDescent="0.35">
      <c r="B40" s="30" t="s">
        <v>375</v>
      </c>
    </row>
    <row r="41" spans="2:8" ht="15" thickBot="1" x14ac:dyDescent="0.4"/>
    <row r="42" spans="2:8" ht="81" thickBot="1" x14ac:dyDescent="0.4">
      <c r="B42" s="73" t="s">
        <v>31</v>
      </c>
      <c r="C42" s="74" t="s">
        <v>2</v>
      </c>
      <c r="D42" s="74" t="s">
        <v>330</v>
      </c>
      <c r="E42" s="74" t="s">
        <v>376</v>
      </c>
      <c r="F42" s="74" t="s">
        <v>283</v>
      </c>
      <c r="G42" s="74" t="s">
        <v>377</v>
      </c>
    </row>
    <row r="43" spans="2:8" ht="18" thickBot="1" x14ac:dyDescent="0.4">
      <c r="B43" s="75" t="s">
        <v>15</v>
      </c>
      <c r="C43" s="76" t="s">
        <v>15</v>
      </c>
      <c r="D43" s="76" t="s">
        <v>94</v>
      </c>
      <c r="E43" s="76" t="s">
        <v>94</v>
      </c>
      <c r="F43" s="76" t="s">
        <v>15</v>
      </c>
      <c r="G43" s="76" t="s">
        <v>15</v>
      </c>
    </row>
    <row r="44" spans="2:8" ht="16" thickBot="1" x14ac:dyDescent="0.4">
      <c r="B44" s="77" t="s">
        <v>378</v>
      </c>
      <c r="C44" s="78"/>
      <c r="D44" s="78"/>
      <c r="E44" s="78"/>
      <c r="F44" s="78"/>
      <c r="G44" s="78"/>
    </row>
    <row r="45" spans="2:8" ht="16" thickBot="1" x14ac:dyDescent="0.4">
      <c r="B45" s="77" t="s">
        <v>20</v>
      </c>
      <c r="C45" s="28"/>
      <c r="D45" s="28"/>
      <c r="E45" s="28"/>
      <c r="F45" s="28"/>
      <c r="G45" s="28"/>
    </row>
    <row r="46" spans="2:8" ht="16" thickBot="1" x14ac:dyDescent="0.4">
      <c r="B46" s="77" t="s">
        <v>22</v>
      </c>
      <c r="C46" s="28"/>
      <c r="D46" s="28"/>
      <c r="E46" s="28"/>
      <c r="F46" s="28"/>
      <c r="G46" s="28"/>
    </row>
    <row r="48" spans="2:8" x14ac:dyDescent="0.35">
      <c r="B48" t="s">
        <v>23</v>
      </c>
    </row>
    <row r="49" spans="2:9" x14ac:dyDescent="0.35">
      <c r="B49" t="s">
        <v>347</v>
      </c>
    </row>
    <row r="50" spans="2:9" x14ac:dyDescent="0.35">
      <c r="B50" t="s">
        <v>373</v>
      </c>
    </row>
    <row r="51" spans="2:9" x14ac:dyDescent="0.35">
      <c r="B51" t="s">
        <v>374</v>
      </c>
    </row>
    <row r="52" spans="2:9" x14ac:dyDescent="0.35">
      <c r="B52" t="s">
        <v>379</v>
      </c>
    </row>
    <row r="53" spans="2:9" x14ac:dyDescent="0.35">
      <c r="B53" t="s">
        <v>380</v>
      </c>
    </row>
    <row r="54" spans="2:9" x14ac:dyDescent="0.35">
      <c r="B54" t="s">
        <v>381</v>
      </c>
    </row>
    <row r="55" spans="2:9" x14ac:dyDescent="0.35">
      <c r="B55" t="s">
        <v>382</v>
      </c>
    </row>
    <row r="57" spans="2:9" ht="15.5" x14ac:dyDescent="0.35">
      <c r="B57" s="30" t="s">
        <v>383</v>
      </c>
    </row>
    <row r="58" spans="2:9" ht="15" thickBot="1" x14ac:dyDescent="0.4"/>
    <row r="59" spans="2:9" ht="16" thickBot="1" x14ac:dyDescent="0.4">
      <c r="B59" s="947" t="s">
        <v>1</v>
      </c>
      <c r="C59" s="947" t="s">
        <v>2</v>
      </c>
      <c r="D59" s="947" t="s">
        <v>259</v>
      </c>
      <c r="E59" s="953" t="s">
        <v>332</v>
      </c>
      <c r="F59" s="954"/>
      <c r="G59" s="954"/>
      <c r="H59" s="955"/>
      <c r="I59" s="947" t="s">
        <v>333</v>
      </c>
    </row>
    <row r="60" spans="2:9" ht="31.5" thickBot="1" x14ac:dyDescent="0.4">
      <c r="B60" s="948"/>
      <c r="C60" s="948"/>
      <c r="D60" s="948"/>
      <c r="E60" s="5" t="s">
        <v>334</v>
      </c>
      <c r="F60" s="55" t="s">
        <v>335</v>
      </c>
      <c r="G60" s="55" t="s">
        <v>336</v>
      </c>
      <c r="H60" s="55" t="s">
        <v>33</v>
      </c>
      <c r="I60" s="948"/>
    </row>
    <row r="61" spans="2:9" ht="18" thickBot="1" x14ac:dyDescent="0.4">
      <c r="B61" s="59" t="s">
        <v>15</v>
      </c>
      <c r="C61" s="60" t="s">
        <v>15</v>
      </c>
      <c r="D61" s="60" t="s">
        <v>15</v>
      </c>
      <c r="E61" s="60" t="s">
        <v>15</v>
      </c>
      <c r="F61" s="60" t="s">
        <v>15</v>
      </c>
      <c r="G61" s="60" t="s">
        <v>15</v>
      </c>
      <c r="H61" s="60" t="s">
        <v>15</v>
      </c>
      <c r="I61" s="60" t="s">
        <v>94</v>
      </c>
    </row>
    <row r="62" spans="2:9" ht="297.75" customHeight="1" thickBot="1" x14ac:dyDescent="0.4">
      <c r="B62" s="79" t="s">
        <v>384</v>
      </c>
      <c r="C62" s="80" t="s">
        <v>385</v>
      </c>
      <c r="D62" s="80" t="s">
        <v>386</v>
      </c>
      <c r="E62" s="64"/>
      <c r="F62" s="81"/>
      <c r="G62" s="64"/>
      <c r="H62" s="64"/>
      <c r="I62" s="81"/>
    </row>
    <row r="63" spans="2:9" ht="16" thickBot="1" x14ac:dyDescent="0.4">
      <c r="B63" s="7" t="s">
        <v>20</v>
      </c>
      <c r="C63" s="64"/>
      <c r="D63" s="64"/>
      <c r="E63" s="64"/>
      <c r="F63" s="64"/>
      <c r="G63" s="64"/>
      <c r="H63" s="64"/>
      <c r="I63" s="64"/>
    </row>
    <row r="64" spans="2:9" ht="16" thickBot="1" x14ac:dyDescent="0.4">
      <c r="B64" s="7" t="s">
        <v>22</v>
      </c>
      <c r="C64" s="64"/>
      <c r="D64" s="64"/>
      <c r="E64" s="64"/>
      <c r="F64" s="64"/>
      <c r="G64" s="64"/>
      <c r="H64" s="64"/>
      <c r="I64" s="64"/>
    </row>
    <row r="66" spans="2:9" x14ac:dyDescent="0.35">
      <c r="B66" t="s">
        <v>23</v>
      </c>
    </row>
    <row r="67" spans="2:9" x14ac:dyDescent="0.35">
      <c r="B67" t="s">
        <v>347</v>
      </c>
    </row>
    <row r="68" spans="2:9" x14ac:dyDescent="0.35">
      <c r="B68" t="s">
        <v>387</v>
      </c>
    </row>
    <row r="70" spans="2:9" ht="15.5" x14ac:dyDescent="0.35">
      <c r="B70" s="30" t="s">
        <v>388</v>
      </c>
    </row>
    <row r="71" spans="2:9" ht="15" thickBot="1" x14ac:dyDescent="0.4"/>
    <row r="72" spans="2:9" ht="16" thickBot="1" x14ac:dyDescent="0.4">
      <c r="B72" s="947" t="s">
        <v>1</v>
      </c>
      <c r="C72" s="947" t="s">
        <v>2</v>
      </c>
      <c r="D72" s="947" t="s">
        <v>259</v>
      </c>
      <c r="E72" s="953" t="s">
        <v>332</v>
      </c>
      <c r="F72" s="954"/>
      <c r="G72" s="954"/>
      <c r="H72" s="955"/>
      <c r="I72" s="947" t="s">
        <v>333</v>
      </c>
    </row>
    <row r="73" spans="2:9" ht="31.5" thickBot="1" x14ac:dyDescent="0.4">
      <c r="B73" s="948"/>
      <c r="C73" s="948"/>
      <c r="D73" s="948"/>
      <c r="E73" s="5" t="s">
        <v>334</v>
      </c>
      <c r="F73" s="55" t="s">
        <v>335</v>
      </c>
      <c r="G73" s="55" t="s">
        <v>336</v>
      </c>
      <c r="H73" s="55" t="s">
        <v>33</v>
      </c>
      <c r="I73" s="948"/>
    </row>
    <row r="74" spans="2:9" ht="18" thickBot="1" x14ac:dyDescent="0.4">
      <c r="B74" s="59" t="s">
        <v>15</v>
      </c>
      <c r="C74" s="60" t="s">
        <v>15</v>
      </c>
      <c r="D74" s="60" t="s">
        <v>15</v>
      </c>
      <c r="E74" s="60" t="s">
        <v>15</v>
      </c>
      <c r="F74" s="60" t="s">
        <v>15</v>
      </c>
      <c r="G74" s="60" t="s">
        <v>15</v>
      </c>
      <c r="H74" s="60" t="s">
        <v>15</v>
      </c>
      <c r="I74" s="60" t="s">
        <v>94</v>
      </c>
    </row>
    <row r="75" spans="2:9" ht="16" thickBot="1" x14ac:dyDescent="0.4">
      <c r="B75" s="7" t="s">
        <v>19</v>
      </c>
      <c r="C75" s="64"/>
      <c r="D75" s="64"/>
      <c r="E75" s="64"/>
      <c r="F75" s="81"/>
      <c r="G75" s="64"/>
      <c r="H75" s="64"/>
      <c r="I75" s="81"/>
    </row>
    <row r="76" spans="2:9" ht="16" thickBot="1" x14ac:dyDescent="0.4">
      <c r="B76" s="7" t="s">
        <v>20</v>
      </c>
      <c r="C76" s="64"/>
      <c r="D76" s="64"/>
      <c r="E76" s="64"/>
      <c r="F76" s="64"/>
      <c r="G76" s="64"/>
      <c r="H76" s="64"/>
      <c r="I76" s="64"/>
    </row>
    <row r="77" spans="2:9" ht="16" thickBot="1" x14ac:dyDescent="0.4">
      <c r="B77" s="7" t="s">
        <v>22</v>
      </c>
      <c r="C77" s="64"/>
      <c r="D77" s="64"/>
      <c r="E77" s="64"/>
      <c r="F77" s="64"/>
      <c r="G77" s="64"/>
      <c r="H77" s="64"/>
      <c r="I77" s="64"/>
    </row>
    <row r="79" spans="2:9" x14ac:dyDescent="0.35">
      <c r="B79" t="s">
        <v>23</v>
      </c>
    </row>
    <row r="80" spans="2:9" x14ac:dyDescent="0.35">
      <c r="B80" t="s">
        <v>389</v>
      </c>
    </row>
    <row r="81" spans="2:2" x14ac:dyDescent="0.35">
      <c r="B81" t="s">
        <v>390</v>
      </c>
    </row>
    <row r="82" spans="2:2" x14ac:dyDescent="0.35">
      <c r="B82" t="s">
        <v>391</v>
      </c>
    </row>
    <row r="83" spans="2:2" x14ac:dyDescent="0.35">
      <c r="B83" t="s">
        <v>392</v>
      </c>
    </row>
    <row r="84" spans="2:2" x14ac:dyDescent="0.35">
      <c r="B84" t="s">
        <v>393</v>
      </c>
    </row>
  </sheetData>
  <mergeCells count="25">
    <mergeCell ref="I59:I60"/>
    <mergeCell ref="B72:B73"/>
    <mergeCell ref="C72:C73"/>
    <mergeCell ref="D72:D73"/>
    <mergeCell ref="E72:H72"/>
    <mergeCell ref="I72:I73"/>
    <mergeCell ref="B23:H23"/>
    <mergeCell ref="B27:H27"/>
    <mergeCell ref="B31:H31"/>
    <mergeCell ref="B59:B60"/>
    <mergeCell ref="C59:C60"/>
    <mergeCell ref="D59:D60"/>
    <mergeCell ref="E59:H59"/>
    <mergeCell ref="K4:K5"/>
    <mergeCell ref="B21:B22"/>
    <mergeCell ref="C21:C22"/>
    <mergeCell ref="D21:D22"/>
    <mergeCell ref="E21:F21"/>
    <mergeCell ref="G21:G22"/>
    <mergeCell ref="B4:B5"/>
    <mergeCell ref="C4:C5"/>
    <mergeCell ref="D4:D5"/>
    <mergeCell ref="E4:E5"/>
    <mergeCell ref="F4:F5"/>
    <mergeCell ref="G4:J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CA09B-02FC-4FB6-B954-FE6C90BEDF44}">
  <dimension ref="B2:H21"/>
  <sheetViews>
    <sheetView zoomScale="80" zoomScaleNormal="80" workbookViewId="0"/>
  </sheetViews>
  <sheetFormatPr defaultRowHeight="14.5" x14ac:dyDescent="0.35"/>
  <cols>
    <col min="1" max="1" width="19.7265625" customWidth="1"/>
    <col min="2" max="2" width="26" customWidth="1"/>
    <col min="3" max="3" width="100.453125" customWidth="1"/>
    <col min="5" max="5" width="6.26953125" customWidth="1"/>
    <col min="6" max="6" width="65.453125" customWidth="1"/>
    <col min="7" max="7" width="22.453125" customWidth="1"/>
    <col min="8" max="8" width="13.7265625" customWidth="1"/>
  </cols>
  <sheetData>
    <row r="2" spans="2:8" ht="15.5" x14ac:dyDescent="0.35">
      <c r="B2" s="30" t="s">
        <v>394</v>
      </c>
    </row>
    <row r="3" spans="2:8" ht="15" thickBot="1" x14ac:dyDescent="0.4"/>
    <row r="4" spans="2:8" ht="65.5" thickBot="1" x14ac:dyDescent="0.4">
      <c r="B4" s="39" t="s">
        <v>395</v>
      </c>
      <c r="C4" s="53" t="s">
        <v>2</v>
      </c>
      <c r="D4" s="53" t="s">
        <v>396</v>
      </c>
      <c r="E4" s="53" t="s">
        <v>397</v>
      </c>
      <c r="F4" s="53" t="s">
        <v>283</v>
      </c>
      <c r="G4" s="53" t="s">
        <v>398</v>
      </c>
      <c r="H4" s="53" t="s">
        <v>355</v>
      </c>
    </row>
    <row r="5" spans="2:8" ht="18" thickBot="1" x14ac:dyDescent="0.4">
      <c r="B5" s="82" t="s">
        <v>14</v>
      </c>
      <c r="C5" s="83" t="s">
        <v>15</v>
      </c>
      <c r="D5" s="83" t="s">
        <v>15</v>
      </c>
      <c r="E5" s="83" t="s">
        <v>15</v>
      </c>
      <c r="F5" s="83" t="s">
        <v>399</v>
      </c>
      <c r="G5" s="83" t="s">
        <v>399</v>
      </c>
      <c r="H5" s="84" t="s">
        <v>94</v>
      </c>
    </row>
    <row r="6" spans="2:8" ht="327.75" customHeight="1" thickBot="1" x14ac:dyDescent="0.4">
      <c r="B6" s="85" t="s">
        <v>400</v>
      </c>
      <c r="C6" s="70" t="s">
        <v>401</v>
      </c>
      <c r="D6" s="86" t="s">
        <v>105</v>
      </c>
      <c r="E6" s="86" t="s">
        <v>105</v>
      </c>
      <c r="F6" s="87" t="s">
        <v>402</v>
      </c>
      <c r="G6" s="86" t="s">
        <v>105</v>
      </c>
      <c r="H6" s="86"/>
    </row>
    <row r="7" spans="2:8" ht="78" thickBot="1" x14ac:dyDescent="0.4">
      <c r="B7" s="88" t="s">
        <v>403</v>
      </c>
      <c r="C7" s="86" t="s">
        <v>404</v>
      </c>
      <c r="D7" s="86" t="s">
        <v>105</v>
      </c>
      <c r="E7" s="86" t="s">
        <v>105</v>
      </c>
      <c r="F7" s="86" t="s">
        <v>105</v>
      </c>
      <c r="G7" s="86" t="s">
        <v>105</v>
      </c>
      <c r="H7" s="8"/>
    </row>
    <row r="8" spans="2:8" ht="326" thickBot="1" x14ac:dyDescent="0.4">
      <c r="B8" s="88" t="s">
        <v>405</v>
      </c>
      <c r="C8" s="89" t="s">
        <v>406</v>
      </c>
      <c r="D8" s="70">
        <v>2030</v>
      </c>
      <c r="E8" s="86" t="s">
        <v>105</v>
      </c>
      <c r="F8" s="86" t="s">
        <v>105</v>
      </c>
      <c r="G8" s="86" t="s">
        <v>105</v>
      </c>
      <c r="H8" s="8"/>
    </row>
    <row r="9" spans="2:8" ht="124.5" thickBot="1" x14ac:dyDescent="0.4">
      <c r="B9" s="88" t="s">
        <v>407</v>
      </c>
      <c r="C9" s="70" t="s">
        <v>408</v>
      </c>
      <c r="D9" s="70" t="s">
        <v>409</v>
      </c>
      <c r="E9" s="8" t="s">
        <v>105</v>
      </c>
      <c r="F9" s="8" t="s">
        <v>105</v>
      </c>
      <c r="G9" s="8" t="s">
        <v>105</v>
      </c>
      <c r="H9" s="8" t="s">
        <v>410</v>
      </c>
    </row>
    <row r="10" spans="2:8" ht="114" customHeight="1" thickBot="1" x14ac:dyDescent="0.4">
      <c r="B10" s="90" t="s">
        <v>411</v>
      </c>
      <c r="C10" s="8" t="s">
        <v>412</v>
      </c>
      <c r="D10" s="8" t="s">
        <v>105</v>
      </c>
      <c r="E10" s="8" t="s">
        <v>105</v>
      </c>
      <c r="F10" s="8" t="s">
        <v>105</v>
      </c>
      <c r="G10" s="8" t="s">
        <v>105</v>
      </c>
      <c r="H10" s="8" t="s">
        <v>410</v>
      </c>
    </row>
    <row r="11" spans="2:8" ht="121.5" customHeight="1" thickBot="1" x14ac:dyDescent="0.4">
      <c r="B11" s="90" t="s">
        <v>413</v>
      </c>
      <c r="C11" s="8" t="s">
        <v>414</v>
      </c>
      <c r="D11" s="8" t="s">
        <v>415</v>
      </c>
      <c r="E11" s="8" t="s">
        <v>105</v>
      </c>
      <c r="F11" s="8" t="s">
        <v>105</v>
      </c>
      <c r="G11" s="8" t="s">
        <v>105</v>
      </c>
      <c r="H11" s="8" t="s">
        <v>410</v>
      </c>
    </row>
    <row r="12" spans="2:8" ht="47" thickBot="1" x14ac:dyDescent="0.4">
      <c r="B12" s="91" t="s">
        <v>416</v>
      </c>
      <c r="C12" s="92" t="s">
        <v>417</v>
      </c>
      <c r="D12" s="92">
        <v>2026</v>
      </c>
      <c r="E12" s="8" t="s">
        <v>105</v>
      </c>
      <c r="F12" s="92" t="s">
        <v>2919</v>
      </c>
      <c r="G12" s="92" t="s">
        <v>105</v>
      </c>
      <c r="H12" s="8"/>
    </row>
    <row r="14" spans="2:8" x14ac:dyDescent="0.35">
      <c r="B14" t="s">
        <v>23</v>
      </c>
    </row>
    <row r="15" spans="2:8" x14ac:dyDescent="0.35">
      <c r="B15" t="s">
        <v>418</v>
      </c>
    </row>
    <row r="16" spans="2:8" x14ac:dyDescent="0.35">
      <c r="B16" t="s">
        <v>419</v>
      </c>
    </row>
    <row r="17" spans="2:2" x14ac:dyDescent="0.35">
      <c r="B17" t="s">
        <v>420</v>
      </c>
    </row>
    <row r="18" spans="2:2" x14ac:dyDescent="0.35">
      <c r="B18" t="s">
        <v>421</v>
      </c>
    </row>
    <row r="19" spans="2:2" x14ac:dyDescent="0.35">
      <c r="B19" t="s">
        <v>422</v>
      </c>
    </row>
    <row r="20" spans="2:2" x14ac:dyDescent="0.35">
      <c r="B20" t="s">
        <v>423</v>
      </c>
    </row>
    <row r="21" spans="2:2" x14ac:dyDescent="0.35">
      <c r="B21" t="s">
        <v>424</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5B7EC-8245-49D3-99FF-01AC9419C631}">
  <sheetPr>
    <pageSetUpPr fitToPage="1"/>
  </sheetPr>
  <dimension ref="A1:DA277"/>
  <sheetViews>
    <sheetView tabSelected="1" topLeftCell="A13" zoomScale="50" zoomScaleNormal="50" workbookViewId="0">
      <selection activeCell="A143" sqref="A143"/>
    </sheetView>
  </sheetViews>
  <sheetFormatPr defaultRowHeight="14.5" x14ac:dyDescent="0.35"/>
  <cols>
    <col min="2" max="2" width="46.26953125" customWidth="1"/>
    <col min="3" max="3" width="13.7265625" customWidth="1"/>
    <col min="4" max="4" width="9.7265625" style="259" customWidth="1"/>
    <col min="5" max="5" width="10.1796875" style="22" customWidth="1"/>
    <col min="6" max="6" width="25.81640625" style="22" customWidth="1"/>
    <col min="7" max="8" width="13" style="22" customWidth="1"/>
    <col min="9" max="9" width="25.453125" style="22" customWidth="1"/>
    <col min="10" max="10" width="14" style="22" customWidth="1"/>
    <col min="11" max="11" width="14.08984375" style="22" customWidth="1"/>
    <col min="12" max="12" width="13" style="22" customWidth="1"/>
    <col min="13" max="13" width="7.81640625" style="22" customWidth="1"/>
    <col min="14" max="14" width="15.26953125" style="22" customWidth="1"/>
    <col min="15" max="15" width="51.54296875" style="22" customWidth="1"/>
    <col min="16" max="16" width="1.54296875" customWidth="1"/>
    <col min="17" max="17" width="12" customWidth="1"/>
    <col min="18" max="18" width="30.54296875" customWidth="1"/>
    <col min="19" max="19" width="12.26953125" customWidth="1"/>
    <col min="20" max="20" width="19" customWidth="1"/>
    <col min="21" max="21" width="5.1796875" customWidth="1"/>
    <col min="22" max="22" width="11.453125" customWidth="1"/>
    <col min="23" max="23" width="17.453125" customWidth="1"/>
    <col min="25" max="25" width="11.26953125" customWidth="1"/>
    <col min="26" max="26" width="10.54296875" customWidth="1"/>
    <col min="27" max="27" width="11" customWidth="1"/>
    <col min="28" max="28" width="15" customWidth="1"/>
    <col min="29" max="29" width="10" customWidth="1"/>
    <col min="30" max="30" width="12.453125" customWidth="1"/>
    <col min="31" max="31" width="1.1796875" customWidth="1"/>
    <col min="32" max="32" width="9" customWidth="1"/>
    <col min="33" max="33" width="9.81640625" customWidth="1"/>
    <col min="35" max="35" width="8" customWidth="1"/>
    <col min="36" max="36" width="7.453125" customWidth="1"/>
    <col min="37" max="38" width="7.1796875" customWidth="1"/>
    <col min="39" max="39" width="9.453125" customWidth="1"/>
    <col min="40" max="40" width="14.1796875" customWidth="1"/>
    <col min="41" max="41" width="0.81640625" customWidth="1"/>
    <col min="42" max="42" width="12" customWidth="1"/>
    <col min="45" max="45" width="12.26953125" customWidth="1"/>
    <col min="46" max="46" width="1.1796875" customWidth="1"/>
    <col min="48" max="48" width="11.81640625" customWidth="1"/>
    <col min="49" max="49" width="3.81640625" customWidth="1"/>
    <col min="50" max="50" width="3.7265625" customWidth="1"/>
    <col min="51" max="51" width="3.26953125" customWidth="1"/>
    <col min="52" max="52" width="6.1796875" customWidth="1"/>
    <col min="53" max="54" width="3.26953125" customWidth="1"/>
    <col min="55" max="55" width="3.453125" customWidth="1"/>
    <col min="56" max="56" width="3.81640625" customWidth="1"/>
    <col min="57" max="57" width="3.453125" customWidth="1"/>
    <col min="58" max="58" width="3.7265625" customWidth="1"/>
    <col min="59" max="59" width="3.26953125" customWidth="1"/>
    <col min="60" max="60" width="3.453125" customWidth="1"/>
    <col min="61" max="61" width="3.81640625" customWidth="1"/>
    <col min="62" max="63" width="3.453125" customWidth="1"/>
    <col min="64" max="64" width="3.26953125" customWidth="1"/>
    <col min="65" max="65" width="10.54296875" customWidth="1"/>
    <col min="66" max="66" width="8.1796875" customWidth="1"/>
    <col min="67" max="67" width="11.26953125" customWidth="1"/>
    <col min="69" max="69" width="3.81640625" customWidth="1"/>
    <col min="70" max="70" width="4.54296875" customWidth="1"/>
    <col min="71" max="71" width="4.453125" customWidth="1"/>
    <col min="72" max="72" width="4.1796875" customWidth="1"/>
    <col min="75" max="75" width="12" customWidth="1"/>
    <col min="76" max="76" width="1.453125" customWidth="1"/>
    <col min="79" max="79" width="16.1796875" customWidth="1"/>
    <col min="81" max="81" width="14.54296875" customWidth="1"/>
    <col min="83" max="83" width="16.453125" customWidth="1"/>
    <col min="86" max="86" width="21.81640625" customWidth="1"/>
    <col min="87" max="87" width="19.1796875" customWidth="1"/>
    <col min="88" max="88" width="13.1796875" customWidth="1"/>
    <col min="90" max="90" width="15.453125" customWidth="1"/>
    <col min="92" max="92" width="15.81640625" customWidth="1"/>
    <col min="94" max="94" width="14.1796875" customWidth="1"/>
    <col min="97" max="97" width="23.453125" customWidth="1"/>
    <col min="98" max="98" width="20.54296875" customWidth="1"/>
    <col min="99" max="99" width="14.26953125" customWidth="1"/>
  </cols>
  <sheetData>
    <row r="1" spans="2:105" ht="30.75" customHeight="1" x14ac:dyDescent="0.35">
      <c r="C1" s="242" t="s">
        <v>1007</v>
      </c>
      <c r="D1" s="243"/>
      <c r="E1" s="244"/>
      <c r="F1" s="244"/>
      <c r="G1" s="244"/>
      <c r="H1" s="244"/>
      <c r="I1" s="244"/>
      <c r="J1" s="244"/>
      <c r="K1" s="244"/>
      <c r="L1" s="244"/>
      <c r="M1" s="244"/>
      <c r="N1" s="244"/>
      <c r="O1" s="244"/>
      <c r="P1" s="245"/>
      <c r="Q1" s="245"/>
      <c r="R1" s="245"/>
      <c r="S1" s="245"/>
      <c r="T1" s="245"/>
      <c r="U1" s="245"/>
      <c r="V1" s="245"/>
      <c r="W1" s="245"/>
      <c r="X1" s="245"/>
      <c r="Y1" s="245"/>
      <c r="Z1" s="245"/>
      <c r="AA1" s="245"/>
      <c r="AB1" s="245"/>
      <c r="AC1" s="245"/>
      <c r="AD1" s="245"/>
      <c r="AE1" s="245"/>
      <c r="AF1" s="245"/>
      <c r="AG1" s="245"/>
      <c r="AH1" s="245"/>
      <c r="AI1" s="245"/>
      <c r="AJ1" s="245"/>
      <c r="AK1" s="245"/>
      <c r="AL1" s="245"/>
      <c r="AM1" s="245"/>
      <c r="AN1" s="245"/>
      <c r="AO1" s="245"/>
      <c r="AP1" s="245"/>
      <c r="AQ1" s="245"/>
      <c r="AR1" s="245"/>
      <c r="AS1" s="245"/>
      <c r="AT1" s="245"/>
      <c r="AU1" s="245"/>
      <c r="AV1" s="245"/>
      <c r="AW1" s="245"/>
      <c r="AX1" s="245"/>
      <c r="AY1" s="245"/>
      <c r="AZ1" s="245"/>
      <c r="BA1" s="245"/>
      <c r="BB1" s="245"/>
      <c r="BC1" s="245"/>
      <c r="BD1" s="245"/>
      <c r="BE1" s="245"/>
      <c r="BF1" s="245"/>
      <c r="BG1" s="245"/>
      <c r="BH1" s="245"/>
      <c r="BI1" s="245"/>
      <c r="BJ1" s="245"/>
      <c r="BK1" s="245"/>
      <c r="BL1" s="245"/>
      <c r="BM1" s="245"/>
      <c r="BN1" s="245"/>
      <c r="BO1" s="245"/>
      <c r="BP1" s="245"/>
      <c r="BQ1" s="245"/>
      <c r="BR1" s="245"/>
      <c r="BS1" s="245"/>
      <c r="BT1" s="245"/>
      <c r="BU1" s="245"/>
      <c r="BV1" s="245"/>
      <c r="BW1" s="245"/>
      <c r="BX1" s="245"/>
      <c r="BY1" s="245"/>
      <c r="BZ1" s="245"/>
      <c r="CA1" s="245"/>
      <c r="CB1" s="245"/>
      <c r="CC1" s="245"/>
      <c r="CD1" s="245"/>
      <c r="CE1" s="245"/>
      <c r="CF1" s="245"/>
      <c r="CG1" s="245"/>
      <c r="CH1" s="245"/>
      <c r="CI1" s="245"/>
      <c r="CJ1" s="245"/>
      <c r="CK1" s="245"/>
      <c r="CL1" s="245"/>
      <c r="CM1" s="245"/>
      <c r="CN1" s="245"/>
      <c r="CO1" s="245"/>
      <c r="CP1" s="245"/>
      <c r="CQ1" s="245"/>
      <c r="CR1" s="245"/>
      <c r="CS1" s="245"/>
      <c r="CT1" s="245"/>
      <c r="CU1" s="245"/>
    </row>
    <row r="2" spans="2:105" ht="74.25" customHeight="1" x14ac:dyDescent="0.35">
      <c r="C2" s="246"/>
      <c r="D2" s="984" t="s">
        <v>1008</v>
      </c>
      <c r="E2" s="984"/>
      <c r="F2" s="984"/>
      <c r="G2" s="984"/>
      <c r="H2" s="984"/>
      <c r="I2" s="984"/>
      <c r="J2" s="984"/>
      <c r="K2" s="984"/>
      <c r="L2" s="984"/>
      <c r="M2" s="984"/>
      <c r="N2" s="984"/>
      <c r="O2" s="984"/>
      <c r="P2" s="984"/>
      <c r="Q2" s="984"/>
      <c r="R2" s="984"/>
      <c r="S2" s="984"/>
      <c r="T2" s="984"/>
      <c r="U2" s="984"/>
      <c r="V2" s="984"/>
      <c r="W2" s="984"/>
      <c r="X2" s="984"/>
      <c r="Y2" s="984"/>
      <c r="Z2" s="984"/>
      <c r="AA2" s="984"/>
      <c r="AB2" s="984"/>
      <c r="AC2" s="984"/>
      <c r="AD2" s="984"/>
      <c r="AE2" s="984"/>
      <c r="AF2" s="984"/>
      <c r="AG2" s="984"/>
      <c r="AH2" s="984"/>
      <c r="AI2" s="984"/>
      <c r="AJ2" s="984"/>
      <c r="AK2" s="984"/>
      <c r="AL2" s="984"/>
      <c r="AM2" s="984"/>
      <c r="AN2" s="984"/>
      <c r="AO2" s="984"/>
      <c r="AP2" s="984"/>
      <c r="AQ2" s="984"/>
      <c r="AR2" s="984"/>
      <c r="AS2" s="984"/>
      <c r="AT2" s="245"/>
      <c r="AU2" s="247" t="s">
        <v>1009</v>
      </c>
      <c r="AV2" s="248"/>
      <c r="AW2" s="248"/>
      <c r="AX2" s="248"/>
      <c r="AY2" s="248"/>
      <c r="AZ2" s="248"/>
      <c r="BA2" s="248"/>
      <c r="BB2" s="248"/>
      <c r="BC2" s="248"/>
      <c r="BD2" s="248"/>
      <c r="BE2" s="248"/>
      <c r="BF2" s="248"/>
      <c r="BG2" s="248"/>
      <c r="BH2" s="248"/>
      <c r="BI2" s="248"/>
      <c r="BJ2" s="248"/>
      <c r="BK2" s="248"/>
      <c r="BL2" s="248"/>
      <c r="BM2" s="248"/>
      <c r="BN2" s="248"/>
      <c r="BO2" s="248"/>
      <c r="BP2" s="248"/>
      <c r="BQ2" s="248"/>
      <c r="BR2" s="248"/>
      <c r="BS2" s="248"/>
      <c r="BT2" s="248"/>
      <c r="BU2" s="248"/>
      <c r="BV2" s="248"/>
      <c r="BW2" s="249"/>
      <c r="BX2" s="245"/>
      <c r="BY2" s="984" t="s">
        <v>1010</v>
      </c>
      <c r="BZ2" s="984"/>
      <c r="CA2" s="984"/>
      <c r="CB2" s="984"/>
      <c r="CC2" s="984"/>
      <c r="CD2" s="984"/>
      <c r="CE2" s="984"/>
      <c r="CF2" s="984"/>
      <c r="CG2" s="984"/>
      <c r="CH2" s="984"/>
      <c r="CI2" s="984"/>
      <c r="CJ2" s="984"/>
      <c r="CK2" s="984"/>
      <c r="CL2" s="984"/>
      <c r="CM2" s="984"/>
      <c r="CN2" s="984"/>
      <c r="CO2" s="984"/>
      <c r="CP2" s="984"/>
      <c r="CQ2" s="984"/>
      <c r="CR2" s="984"/>
      <c r="CS2" s="984"/>
      <c r="CT2" s="984"/>
      <c r="CU2" s="984"/>
      <c r="CV2" s="246"/>
      <c r="CW2" s="246"/>
      <c r="CX2" s="246"/>
      <c r="CY2" s="246"/>
      <c r="CZ2" s="246"/>
      <c r="DA2" s="246"/>
    </row>
    <row r="3" spans="2:105" s="246" customFormat="1" ht="125" customHeight="1" x14ac:dyDescent="0.35">
      <c r="D3" s="250" t="s">
        <v>553</v>
      </c>
      <c r="E3" s="251"/>
      <c r="F3" s="250" t="s">
        <v>1011</v>
      </c>
      <c r="G3" s="250" t="s">
        <v>1012</v>
      </c>
      <c r="H3" s="250" t="s">
        <v>1013</v>
      </c>
      <c r="I3" s="251"/>
      <c r="J3" s="250" t="s">
        <v>1014</v>
      </c>
      <c r="K3" s="250" t="s">
        <v>1015</v>
      </c>
      <c r="L3" s="252" t="s">
        <v>1016</v>
      </c>
      <c r="M3" s="250" t="s">
        <v>1017</v>
      </c>
      <c r="N3" s="250" t="s">
        <v>1018</v>
      </c>
      <c r="O3" s="250" t="s">
        <v>650</v>
      </c>
      <c r="R3" s="253" t="s">
        <v>1019</v>
      </c>
      <c r="S3" s="253" t="s">
        <v>1020</v>
      </c>
      <c r="T3" s="253" t="s">
        <v>1021</v>
      </c>
      <c r="U3" s="253"/>
      <c r="V3" s="253"/>
      <c r="W3" s="253" t="s">
        <v>1022</v>
      </c>
      <c r="X3" s="253" t="s">
        <v>746</v>
      </c>
      <c r="Y3" s="253" t="s">
        <v>1023</v>
      </c>
      <c r="Z3" s="253" t="s">
        <v>1024</v>
      </c>
      <c r="AA3" s="253"/>
      <c r="AB3" s="253" t="s">
        <v>1025</v>
      </c>
      <c r="AC3" s="253"/>
      <c r="AD3" s="253"/>
      <c r="AF3" s="253"/>
      <c r="AG3" s="253"/>
      <c r="AH3" s="253"/>
      <c r="AI3" s="253"/>
      <c r="AJ3" s="253"/>
      <c r="AK3" s="253"/>
      <c r="AL3" s="253"/>
      <c r="AM3" s="253" t="s">
        <v>90</v>
      </c>
      <c r="AN3" s="253" t="s">
        <v>355</v>
      </c>
      <c r="AP3" s="253"/>
      <c r="AQ3" s="253"/>
      <c r="AR3" s="253"/>
      <c r="AS3" s="253"/>
      <c r="AU3" s="254" t="s">
        <v>553</v>
      </c>
      <c r="AV3" s="255" t="s">
        <v>1026</v>
      </c>
      <c r="AW3" s="985" t="s">
        <v>1027</v>
      </c>
      <c r="AX3" s="986"/>
      <c r="AY3" s="986"/>
      <c r="AZ3" s="987"/>
      <c r="BA3" s="256"/>
      <c r="BB3" s="257"/>
      <c r="BC3" s="257"/>
      <c r="BD3" s="257"/>
      <c r="BE3" s="257"/>
      <c r="BF3" s="257"/>
      <c r="BG3" s="257"/>
      <c r="BH3" s="257"/>
      <c r="BI3" s="257"/>
      <c r="BJ3" s="257"/>
      <c r="BK3" s="257"/>
      <c r="BL3" s="257"/>
      <c r="BM3" s="257"/>
      <c r="BN3" s="257"/>
      <c r="BO3" s="258"/>
      <c r="BP3" s="988" t="s">
        <v>1028</v>
      </c>
      <c r="BQ3" s="988"/>
      <c r="BR3" s="988"/>
      <c r="BS3" s="988"/>
      <c r="BT3" s="988"/>
      <c r="BU3" s="988"/>
      <c r="BV3" s="988"/>
      <c r="BW3" s="988"/>
      <c r="BY3" s="989" t="s">
        <v>553</v>
      </c>
      <c r="BZ3" s="991" t="s">
        <v>1029</v>
      </c>
      <c r="CA3" s="992"/>
      <c r="CB3" s="992"/>
      <c r="CC3" s="992"/>
      <c r="CD3" s="992"/>
      <c r="CE3" s="992"/>
      <c r="CF3" s="992"/>
      <c r="CG3" s="992"/>
      <c r="CH3" s="992"/>
      <c r="CI3" s="992"/>
      <c r="CJ3" s="993"/>
      <c r="CK3" s="991" t="s">
        <v>1030</v>
      </c>
      <c r="CL3" s="992"/>
      <c r="CM3" s="992"/>
      <c r="CN3" s="992"/>
      <c r="CO3" s="992"/>
      <c r="CP3" s="992"/>
      <c r="CQ3" s="992"/>
      <c r="CR3" s="992"/>
      <c r="CS3" s="992"/>
      <c r="CT3" s="992"/>
      <c r="CU3" s="993"/>
    </row>
    <row r="4" spans="2:105" ht="62.25" customHeight="1" x14ac:dyDescent="0.35">
      <c r="B4" s="300" t="s">
        <v>1058</v>
      </c>
      <c r="AU4" s="260"/>
      <c r="AV4" s="260"/>
      <c r="AW4" s="994" t="s">
        <v>1031</v>
      </c>
      <c r="AX4" s="994"/>
      <c r="AY4" s="994"/>
      <c r="AZ4" s="994"/>
      <c r="BA4" s="982" t="s">
        <v>1032</v>
      </c>
      <c r="BB4" s="982"/>
      <c r="BC4" s="982"/>
      <c r="BD4" s="982"/>
      <c r="BE4" s="982" t="s">
        <v>1033</v>
      </c>
      <c r="BF4" s="982"/>
      <c r="BG4" s="982"/>
      <c r="BH4" s="982"/>
      <c r="BI4" s="982" t="s">
        <v>1034</v>
      </c>
      <c r="BJ4" s="982"/>
      <c r="BK4" s="982"/>
      <c r="BL4" s="982"/>
      <c r="BM4" s="995" t="s">
        <v>1035</v>
      </c>
      <c r="BN4" s="995" t="s">
        <v>1036</v>
      </c>
      <c r="BO4" s="995" t="s">
        <v>1037</v>
      </c>
      <c r="BP4" s="996" t="s">
        <v>1038</v>
      </c>
      <c r="BQ4" s="996"/>
      <c r="BR4" s="996"/>
      <c r="BS4" s="996"/>
      <c r="BT4" s="996"/>
      <c r="BU4" s="994" t="s">
        <v>1035</v>
      </c>
      <c r="BV4" s="995" t="s">
        <v>1036</v>
      </c>
      <c r="BW4" s="996" t="s">
        <v>1039</v>
      </c>
      <c r="BY4" s="990"/>
      <c r="BZ4" s="261" t="s">
        <v>1040</v>
      </c>
      <c r="CA4" s="261" t="s">
        <v>1041</v>
      </c>
      <c r="CB4" s="261" t="s">
        <v>1042</v>
      </c>
      <c r="CC4" s="261" t="s">
        <v>1043</v>
      </c>
      <c r="CD4" s="261" t="s">
        <v>1044</v>
      </c>
      <c r="CE4" s="261" t="s">
        <v>1045</v>
      </c>
      <c r="CF4" s="261" t="s">
        <v>1046</v>
      </c>
      <c r="CG4" s="261" t="s">
        <v>1047</v>
      </c>
      <c r="CH4" s="261" t="s">
        <v>1048</v>
      </c>
      <c r="CI4" s="261" t="s">
        <v>1049</v>
      </c>
      <c r="CJ4" s="261" t="s">
        <v>1050</v>
      </c>
      <c r="CK4" s="261" t="s">
        <v>1040</v>
      </c>
      <c r="CL4" s="261" t="s">
        <v>1041</v>
      </c>
      <c r="CM4" s="261" t="s">
        <v>1042</v>
      </c>
      <c r="CN4" s="261" t="s">
        <v>1043</v>
      </c>
      <c r="CO4" s="261" t="s">
        <v>1044</v>
      </c>
      <c r="CP4" s="261" t="s">
        <v>1045</v>
      </c>
      <c r="CQ4" s="261" t="s">
        <v>1046</v>
      </c>
      <c r="CR4" s="261" t="s">
        <v>1047</v>
      </c>
      <c r="CS4" s="261" t="s">
        <v>1048</v>
      </c>
      <c r="CT4" s="261" t="s">
        <v>1049</v>
      </c>
      <c r="CU4" s="261" t="s">
        <v>1050</v>
      </c>
    </row>
    <row r="5" spans="2:105" ht="67.5" customHeight="1" x14ac:dyDescent="0.35">
      <c r="AU5" s="260"/>
      <c r="AV5" s="260"/>
      <c r="AW5" s="262" t="s">
        <v>1051</v>
      </c>
      <c r="AX5" s="262" t="s">
        <v>1052</v>
      </c>
      <c r="AY5" s="262" t="s">
        <v>1053</v>
      </c>
      <c r="AZ5" s="262" t="s">
        <v>1054</v>
      </c>
      <c r="BA5" s="262" t="s">
        <v>1051</v>
      </c>
      <c r="BB5" s="262" t="s">
        <v>1052</v>
      </c>
      <c r="BC5" s="262" t="s">
        <v>1053</v>
      </c>
      <c r="BD5" s="262" t="s">
        <v>1054</v>
      </c>
      <c r="BE5" s="262" t="s">
        <v>1051</v>
      </c>
      <c r="BF5" s="262" t="s">
        <v>1052</v>
      </c>
      <c r="BG5" s="262" t="s">
        <v>1053</v>
      </c>
      <c r="BH5" s="262" t="s">
        <v>1054</v>
      </c>
      <c r="BI5" s="262" t="s">
        <v>1051</v>
      </c>
      <c r="BJ5" s="262" t="s">
        <v>1052</v>
      </c>
      <c r="BK5" s="262" t="s">
        <v>1053</v>
      </c>
      <c r="BL5" s="262" t="s">
        <v>1054</v>
      </c>
      <c r="BM5" s="995"/>
      <c r="BN5" s="995"/>
      <c r="BO5" s="995"/>
      <c r="BP5" s="263" t="s">
        <v>1055</v>
      </c>
      <c r="BQ5" s="264" t="s">
        <v>1051</v>
      </c>
      <c r="BR5" s="264" t="s">
        <v>1056</v>
      </c>
      <c r="BS5" s="264" t="s">
        <v>1053</v>
      </c>
      <c r="BT5" s="264" t="s">
        <v>1054</v>
      </c>
      <c r="BU5" s="994"/>
      <c r="BV5" s="995"/>
      <c r="BW5" s="996"/>
    </row>
    <row r="6" spans="2:105" ht="22.5" x14ac:dyDescent="0.35">
      <c r="C6" s="242" t="s">
        <v>1057</v>
      </c>
      <c r="D6" s="243"/>
      <c r="E6" s="244"/>
      <c r="F6" s="244"/>
      <c r="G6" s="244"/>
      <c r="H6" s="244"/>
      <c r="I6" s="244"/>
      <c r="J6" s="244"/>
      <c r="K6" s="244"/>
      <c r="L6" s="244"/>
      <c r="M6" s="244"/>
      <c r="N6" s="244"/>
      <c r="O6" s="244"/>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c r="AP6" s="245"/>
      <c r="AQ6" s="245"/>
      <c r="AR6" s="245"/>
      <c r="AS6" s="245"/>
      <c r="AU6" s="265"/>
      <c r="AV6" s="265"/>
      <c r="AW6" s="266"/>
      <c r="AX6" s="266"/>
      <c r="AY6" s="266"/>
      <c r="AZ6" s="266"/>
      <c r="BA6" s="266"/>
      <c r="BB6" s="266"/>
      <c r="BC6" s="266"/>
      <c r="BD6" s="266"/>
      <c r="BE6" s="266"/>
      <c r="BF6" s="266"/>
      <c r="BG6" s="266"/>
      <c r="BH6" s="266"/>
      <c r="BI6" s="266"/>
      <c r="BJ6" s="266"/>
      <c r="BK6" s="266"/>
      <c r="BL6" s="266"/>
      <c r="BM6" s="267"/>
      <c r="BN6" s="267"/>
      <c r="BO6" s="267"/>
      <c r="BP6" s="268"/>
      <c r="BQ6" s="269"/>
      <c r="BR6" s="269"/>
      <c r="BS6" s="269"/>
      <c r="BT6" s="269"/>
      <c r="BU6" s="270"/>
      <c r="BV6" s="267"/>
      <c r="BW6" s="268"/>
    </row>
    <row r="7" spans="2:105" ht="34.5" customHeight="1" x14ac:dyDescent="0.35">
      <c r="D7" s="271" t="s">
        <v>1058</v>
      </c>
      <c r="E7" s="272"/>
      <c r="F7" s="272"/>
      <c r="G7" s="272"/>
      <c r="H7" s="272"/>
      <c r="I7" s="272"/>
      <c r="J7" s="272"/>
      <c r="K7" s="272"/>
      <c r="L7" s="272"/>
      <c r="M7" s="272"/>
      <c r="N7" s="272"/>
      <c r="O7" s="272"/>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4"/>
    </row>
    <row r="8" spans="2:105" ht="53.5" customHeight="1" x14ac:dyDescent="0.35">
      <c r="D8" s="978" t="s">
        <v>553</v>
      </c>
      <c r="E8" s="978" t="s">
        <v>1059</v>
      </c>
      <c r="F8" s="978" t="s">
        <v>1011</v>
      </c>
      <c r="G8" s="978" t="s">
        <v>1012</v>
      </c>
      <c r="H8" s="978" t="s">
        <v>1013</v>
      </c>
      <c r="I8" s="978" t="s">
        <v>1060</v>
      </c>
      <c r="J8" s="979" t="s">
        <v>1061</v>
      </c>
      <c r="K8" s="978" t="s">
        <v>1062</v>
      </c>
      <c r="L8" s="275"/>
      <c r="M8" s="978" t="s">
        <v>1063</v>
      </c>
      <c r="N8" s="978" t="s">
        <v>1064</v>
      </c>
      <c r="O8" s="978" t="s">
        <v>650</v>
      </c>
      <c r="P8" s="260"/>
      <c r="Q8" s="983" t="s">
        <v>553</v>
      </c>
      <c r="R8" s="977" t="s">
        <v>1065</v>
      </c>
      <c r="S8" s="977" t="s">
        <v>1066</v>
      </c>
      <c r="T8" s="977" t="s">
        <v>1021</v>
      </c>
      <c r="U8" s="977"/>
      <c r="V8" s="977"/>
      <c r="W8" s="977" t="s">
        <v>1067</v>
      </c>
      <c r="X8" s="977" t="s">
        <v>746</v>
      </c>
      <c r="Y8" s="977"/>
      <c r="Z8" s="977" t="s">
        <v>1068</v>
      </c>
      <c r="AA8" s="977"/>
      <c r="AB8" s="976" t="s">
        <v>1069</v>
      </c>
      <c r="AC8" s="976"/>
      <c r="AD8" s="976"/>
      <c r="AE8" s="260"/>
      <c r="AF8" s="976" t="s">
        <v>1070</v>
      </c>
      <c r="AG8" s="976" t="s">
        <v>1071</v>
      </c>
      <c r="AH8" s="976" t="s">
        <v>1072</v>
      </c>
      <c r="AI8" s="977" t="s">
        <v>1073</v>
      </c>
      <c r="AJ8" s="977"/>
      <c r="AK8" s="977"/>
      <c r="AL8" s="977"/>
      <c r="AM8" s="976" t="s">
        <v>90</v>
      </c>
      <c r="AN8" s="276" t="s">
        <v>333</v>
      </c>
      <c r="AO8" s="260"/>
      <c r="AP8" s="975" t="s">
        <v>1074</v>
      </c>
      <c r="AQ8" s="975"/>
      <c r="AR8" s="975"/>
      <c r="AS8" s="975"/>
    </row>
    <row r="9" spans="2:105" ht="16" customHeight="1" x14ac:dyDescent="0.35">
      <c r="D9" s="978"/>
      <c r="E9" s="978"/>
      <c r="F9" s="978"/>
      <c r="G9" s="978"/>
      <c r="H9" s="978"/>
      <c r="I9" s="978"/>
      <c r="J9" s="980"/>
      <c r="K9" s="978"/>
      <c r="L9" s="275"/>
      <c r="M9" s="978"/>
      <c r="N9" s="978"/>
      <c r="O9" s="978"/>
      <c r="P9" s="260"/>
      <c r="Q9" s="983"/>
      <c r="R9" s="977"/>
      <c r="S9" s="977"/>
      <c r="T9" s="976" t="s">
        <v>1075</v>
      </c>
      <c r="U9" s="976" t="s">
        <v>1076</v>
      </c>
      <c r="V9" s="976" t="s">
        <v>1077</v>
      </c>
      <c r="W9" s="977"/>
      <c r="X9" s="976" t="s">
        <v>1078</v>
      </c>
      <c r="Y9" s="976" t="s">
        <v>1079</v>
      </c>
      <c r="Z9" s="976" t="s">
        <v>1080</v>
      </c>
      <c r="AA9" s="976" t="s">
        <v>1081</v>
      </c>
      <c r="AB9" s="976" t="s">
        <v>2</v>
      </c>
      <c r="AC9" s="976" t="s">
        <v>37</v>
      </c>
      <c r="AD9" s="976" t="s">
        <v>1082</v>
      </c>
      <c r="AE9" s="260"/>
      <c r="AF9" s="976"/>
      <c r="AG9" s="976"/>
      <c r="AH9" s="976"/>
      <c r="AI9" s="976" t="s">
        <v>1083</v>
      </c>
      <c r="AJ9" s="976" t="s">
        <v>1084</v>
      </c>
      <c r="AK9" s="976" t="s">
        <v>37</v>
      </c>
      <c r="AL9" s="976" t="s">
        <v>33</v>
      </c>
      <c r="AM9" s="976"/>
      <c r="AN9" s="276"/>
      <c r="AO9" s="260"/>
      <c r="AP9" s="974" t="s">
        <v>1085</v>
      </c>
      <c r="AQ9" s="974" t="s">
        <v>1086</v>
      </c>
      <c r="AR9" s="974" t="s">
        <v>1087</v>
      </c>
      <c r="AS9" s="974" t="s">
        <v>1088</v>
      </c>
      <c r="AZ9" s="277" t="s">
        <v>1089</v>
      </c>
    </row>
    <row r="10" spans="2:105" ht="127.5" customHeight="1" x14ac:dyDescent="0.35">
      <c r="B10" s="300"/>
      <c r="D10" s="978"/>
      <c r="E10" s="978"/>
      <c r="F10" s="978"/>
      <c r="G10" s="978"/>
      <c r="H10" s="978"/>
      <c r="I10" s="978"/>
      <c r="J10" s="981"/>
      <c r="K10" s="978"/>
      <c r="L10" s="275"/>
      <c r="M10" s="978"/>
      <c r="N10" s="978"/>
      <c r="O10" s="978"/>
      <c r="P10" s="260"/>
      <c r="Q10" s="983"/>
      <c r="R10" s="977"/>
      <c r="S10" s="977"/>
      <c r="T10" s="976"/>
      <c r="U10" s="976"/>
      <c r="V10" s="976"/>
      <c r="W10" s="977"/>
      <c r="X10" s="976"/>
      <c r="Y10" s="976"/>
      <c r="Z10" s="976"/>
      <c r="AA10" s="976"/>
      <c r="AB10" s="976"/>
      <c r="AC10" s="976"/>
      <c r="AD10" s="976"/>
      <c r="AE10" s="260"/>
      <c r="AF10" s="976"/>
      <c r="AG10" s="976"/>
      <c r="AH10" s="976"/>
      <c r="AI10" s="976"/>
      <c r="AJ10" s="976"/>
      <c r="AK10" s="976"/>
      <c r="AL10" s="976"/>
      <c r="AM10" s="976"/>
      <c r="AN10" s="278" t="s">
        <v>1090</v>
      </c>
      <c r="AO10" s="260"/>
      <c r="AP10" s="974"/>
      <c r="AQ10" s="974"/>
      <c r="AR10" s="974"/>
      <c r="AS10" s="974"/>
      <c r="AZ10" s="277">
        <v>2030</v>
      </c>
    </row>
    <row r="11" spans="2:105" ht="18" thickBot="1" x14ac:dyDescent="0.4">
      <c r="D11" s="279" t="s">
        <v>14</v>
      </c>
      <c r="E11" s="279" t="s">
        <v>1091</v>
      </c>
      <c r="F11" s="279" t="s">
        <v>14</v>
      </c>
      <c r="G11" s="279" t="s">
        <v>14</v>
      </c>
      <c r="H11" s="279" t="s">
        <v>14</v>
      </c>
      <c r="I11" s="279" t="s">
        <v>14</v>
      </c>
      <c r="J11" s="279" t="s">
        <v>14</v>
      </c>
      <c r="K11" s="279" t="s">
        <v>14</v>
      </c>
      <c r="L11" s="279"/>
      <c r="M11" s="279" t="s">
        <v>14</v>
      </c>
      <c r="N11" s="279" t="s">
        <v>1091</v>
      </c>
      <c r="O11" s="279" t="s">
        <v>14</v>
      </c>
      <c r="P11" s="260"/>
      <c r="Q11" s="280" t="s">
        <v>14</v>
      </c>
      <c r="R11" s="280" t="s">
        <v>14</v>
      </c>
      <c r="S11" s="280" t="s">
        <v>14</v>
      </c>
      <c r="T11" s="975" t="s">
        <v>15</v>
      </c>
      <c r="U11" s="975"/>
      <c r="V11" s="975"/>
      <c r="W11" s="280" t="s">
        <v>14</v>
      </c>
      <c r="X11" s="280" t="s">
        <v>14</v>
      </c>
      <c r="Y11" s="280" t="s">
        <v>15</v>
      </c>
      <c r="Z11" s="975" t="s">
        <v>14</v>
      </c>
      <c r="AA11" s="975"/>
      <c r="AB11" s="975" t="s">
        <v>15</v>
      </c>
      <c r="AC11" s="975"/>
      <c r="AD11" s="975"/>
      <c r="AE11" s="260"/>
      <c r="AF11" s="280" t="s">
        <v>14</v>
      </c>
      <c r="AG11" s="280" t="s">
        <v>15</v>
      </c>
      <c r="AH11" s="280" t="s">
        <v>14</v>
      </c>
      <c r="AI11" s="975" t="s">
        <v>15</v>
      </c>
      <c r="AJ11" s="975"/>
      <c r="AK11" s="975"/>
      <c r="AL11" s="975"/>
      <c r="AM11" s="280" t="s">
        <v>14</v>
      </c>
      <c r="AN11" s="280" t="s">
        <v>14</v>
      </c>
      <c r="AO11" s="260"/>
      <c r="AP11" s="280" t="s">
        <v>15</v>
      </c>
      <c r="AQ11" s="280" t="s">
        <v>14</v>
      </c>
      <c r="AR11" s="280" t="s">
        <v>14</v>
      </c>
      <c r="AS11" s="280" t="s">
        <v>15</v>
      </c>
      <c r="AZ11" s="277" t="s">
        <v>1092</v>
      </c>
    </row>
    <row r="12" spans="2:105" ht="198.75" customHeight="1" x14ac:dyDescent="0.35">
      <c r="B12" s="304" t="s">
        <v>1093</v>
      </c>
      <c r="C12" s="303" t="s">
        <v>563</v>
      </c>
      <c r="D12" s="282">
        <v>1</v>
      </c>
      <c r="E12" s="282" t="s">
        <v>1094</v>
      </c>
      <c r="F12" s="283" t="s">
        <v>1095</v>
      </c>
      <c r="G12" s="284" t="s">
        <v>1096</v>
      </c>
      <c r="H12" s="284" t="s">
        <v>290</v>
      </c>
      <c r="I12" s="283" t="s">
        <v>1097</v>
      </c>
      <c r="J12" s="284" t="s">
        <v>1098</v>
      </c>
      <c r="K12" s="284" t="s">
        <v>1099</v>
      </c>
      <c r="L12" s="283" t="s">
        <v>1100</v>
      </c>
      <c r="M12" s="285"/>
      <c r="N12" s="284" t="s">
        <v>1101</v>
      </c>
      <c r="O12" s="283" t="s">
        <v>1102</v>
      </c>
      <c r="P12" s="260"/>
      <c r="Q12" s="282">
        <v>1</v>
      </c>
      <c r="R12" s="286"/>
      <c r="S12" s="287" t="s">
        <v>1103</v>
      </c>
      <c r="T12" s="282" t="s">
        <v>1104</v>
      </c>
      <c r="U12" s="286"/>
      <c r="V12" s="286"/>
      <c r="W12" s="284" t="s">
        <v>1105</v>
      </c>
      <c r="X12" s="284">
        <v>2026</v>
      </c>
      <c r="Y12" s="284" t="s">
        <v>1106</v>
      </c>
      <c r="Z12" s="284" t="s">
        <v>1107</v>
      </c>
      <c r="AA12" s="284" t="s">
        <v>1108</v>
      </c>
      <c r="AB12" s="287" t="s">
        <v>1109</v>
      </c>
      <c r="AC12" s="284">
        <v>2023</v>
      </c>
      <c r="AD12" s="288">
        <v>38402.026196716099</v>
      </c>
      <c r="AE12" s="260"/>
      <c r="AF12" s="289"/>
      <c r="AG12" s="289"/>
      <c r="AH12" s="289"/>
      <c r="AI12" s="289"/>
      <c r="AJ12" s="289"/>
      <c r="AK12" s="289"/>
      <c r="AL12" s="289"/>
      <c r="AM12" s="289"/>
      <c r="AN12" s="287" t="s">
        <v>1110</v>
      </c>
      <c r="AO12" s="260"/>
      <c r="AP12" s="289"/>
      <c r="AQ12" s="289"/>
      <c r="AR12" s="289"/>
      <c r="AS12" s="289"/>
      <c r="AU12" s="282">
        <v>1</v>
      </c>
      <c r="AV12" s="289"/>
      <c r="AW12" s="289" t="s">
        <v>854</v>
      </c>
      <c r="AX12" s="289" t="s">
        <v>854</v>
      </c>
      <c r="AY12" s="289" t="s">
        <v>854</v>
      </c>
      <c r="AZ12" s="290">
        <v>2290</v>
      </c>
      <c r="BA12" s="289" t="s">
        <v>854</v>
      </c>
      <c r="BB12" s="289" t="s">
        <v>854</v>
      </c>
      <c r="BC12" s="289" t="s">
        <v>854</v>
      </c>
      <c r="BD12" s="289" t="s">
        <v>854</v>
      </c>
      <c r="BE12" s="289" t="s">
        <v>854</v>
      </c>
      <c r="BF12" s="289" t="s">
        <v>854</v>
      </c>
      <c r="BG12" s="289" t="s">
        <v>854</v>
      </c>
      <c r="BH12" s="289" t="s">
        <v>854</v>
      </c>
      <c r="BI12" s="289" t="s">
        <v>854</v>
      </c>
      <c r="BJ12" s="289" t="s">
        <v>854</v>
      </c>
      <c r="BK12" s="289" t="s">
        <v>854</v>
      </c>
      <c r="BL12" s="289" t="s">
        <v>854</v>
      </c>
      <c r="BM12" s="289"/>
      <c r="BN12" s="289"/>
      <c r="BO12" s="289"/>
      <c r="BP12" s="289"/>
      <c r="BQ12" s="289"/>
      <c r="BR12" s="289"/>
      <c r="BS12" s="289"/>
      <c r="BT12" s="289"/>
      <c r="BU12" s="289"/>
      <c r="BV12" s="289"/>
      <c r="BW12" s="289"/>
      <c r="BY12" s="289"/>
      <c r="BZ12" s="289"/>
      <c r="CA12" s="289"/>
      <c r="CB12" s="289"/>
      <c r="CC12" s="289"/>
      <c r="CD12" s="289"/>
      <c r="CE12" s="289"/>
      <c r="CF12" s="289"/>
      <c r="CG12" s="289"/>
      <c r="CH12" s="289"/>
      <c r="CI12" s="289"/>
      <c r="CJ12" s="289"/>
      <c r="CK12" s="289"/>
      <c r="CL12" s="289"/>
      <c r="CM12" s="289"/>
      <c r="CN12" s="289"/>
      <c r="CO12" s="289"/>
      <c r="CP12" s="289"/>
      <c r="CQ12" s="289"/>
      <c r="CR12" s="289"/>
      <c r="CS12" s="289"/>
      <c r="CT12" s="289"/>
      <c r="CU12" s="289"/>
    </row>
    <row r="13" spans="2:105" ht="103.5" customHeight="1" x14ac:dyDescent="0.35">
      <c r="B13" s="305" t="s">
        <v>1111</v>
      </c>
      <c r="C13" s="303" t="s">
        <v>566</v>
      </c>
      <c r="D13" s="282">
        <v>2</v>
      </c>
      <c r="E13" s="282" t="s">
        <v>1112</v>
      </c>
      <c r="F13" s="287" t="s">
        <v>1113</v>
      </c>
      <c r="G13" s="284" t="s">
        <v>1096</v>
      </c>
      <c r="H13" s="284" t="s">
        <v>290</v>
      </c>
      <c r="I13" s="287" t="s">
        <v>1097</v>
      </c>
      <c r="J13" s="284" t="s">
        <v>1098</v>
      </c>
      <c r="K13" s="284" t="s">
        <v>1099</v>
      </c>
      <c r="L13" s="287" t="s">
        <v>1100</v>
      </c>
      <c r="M13" s="291"/>
      <c r="N13" s="284" t="s">
        <v>1114</v>
      </c>
      <c r="O13" s="287" t="s">
        <v>1115</v>
      </c>
      <c r="P13" s="260"/>
      <c r="Q13" s="282">
        <v>2</v>
      </c>
      <c r="R13" s="286"/>
      <c r="S13" s="287" t="s">
        <v>1103</v>
      </c>
      <c r="T13" s="282" t="s">
        <v>1104</v>
      </c>
      <c r="U13" s="286"/>
      <c r="V13" s="286"/>
      <c r="W13" s="284" t="s">
        <v>1105</v>
      </c>
      <c r="X13" s="284">
        <v>2025</v>
      </c>
      <c r="Y13" s="284" t="s">
        <v>1116</v>
      </c>
      <c r="Z13" s="284" t="s">
        <v>1107</v>
      </c>
      <c r="AA13" s="284" t="s">
        <v>1108</v>
      </c>
      <c r="AB13" s="287" t="s">
        <v>1109</v>
      </c>
      <c r="AC13" s="284">
        <v>2023</v>
      </c>
      <c r="AD13" s="288">
        <v>38402.026196716099</v>
      </c>
      <c r="AE13" s="260"/>
      <c r="AF13" s="289"/>
      <c r="AG13" s="289"/>
      <c r="AH13" s="289"/>
      <c r="AI13" s="289"/>
      <c r="AJ13" s="289"/>
      <c r="AK13" s="289"/>
      <c r="AL13" s="289"/>
      <c r="AM13" s="289"/>
      <c r="AN13" s="287" t="s">
        <v>1110</v>
      </c>
      <c r="AO13" s="260"/>
      <c r="AP13" s="289"/>
      <c r="AQ13" s="289"/>
      <c r="AR13" s="289"/>
      <c r="AS13" s="289"/>
      <c r="AU13" s="282">
        <v>2</v>
      </c>
      <c r="AV13" s="289"/>
      <c r="AW13" s="289" t="s">
        <v>854</v>
      </c>
      <c r="AX13" s="289" t="s">
        <v>854</v>
      </c>
      <c r="AY13" s="289" t="s">
        <v>854</v>
      </c>
      <c r="AZ13" s="290">
        <v>430</v>
      </c>
      <c r="BA13" s="289" t="s">
        <v>854</v>
      </c>
      <c r="BB13" s="289" t="s">
        <v>854</v>
      </c>
      <c r="BC13" s="289" t="s">
        <v>854</v>
      </c>
      <c r="BD13" s="289" t="s">
        <v>854</v>
      </c>
      <c r="BE13" s="289" t="s">
        <v>854</v>
      </c>
      <c r="BF13" s="289" t="s">
        <v>854</v>
      </c>
      <c r="BG13" s="289" t="s">
        <v>854</v>
      </c>
      <c r="BH13" s="289" t="s">
        <v>854</v>
      </c>
      <c r="BI13" s="289" t="s">
        <v>854</v>
      </c>
      <c r="BJ13" s="289" t="s">
        <v>854</v>
      </c>
      <c r="BK13" s="289" t="s">
        <v>854</v>
      </c>
      <c r="BL13" s="289" t="s">
        <v>854</v>
      </c>
      <c r="BM13" s="289"/>
      <c r="BN13" s="289"/>
      <c r="BO13" s="289"/>
      <c r="BP13" s="289"/>
      <c r="BQ13" s="289"/>
      <c r="BR13" s="289"/>
      <c r="BS13" s="289"/>
      <c r="BT13" s="289"/>
      <c r="BU13" s="289"/>
      <c r="BV13" s="289"/>
      <c r="BW13" s="289"/>
      <c r="BY13" s="289"/>
      <c r="BZ13" s="289"/>
      <c r="CA13" s="289"/>
      <c r="CB13" s="289"/>
      <c r="CC13" s="289"/>
      <c r="CD13" s="289"/>
      <c r="CE13" s="289"/>
      <c r="CF13" s="289"/>
      <c r="CG13" s="289"/>
      <c r="CH13" s="289"/>
      <c r="CI13" s="289"/>
      <c r="CJ13" s="289"/>
      <c r="CK13" s="289"/>
      <c r="CL13" s="289"/>
      <c r="CM13" s="289"/>
      <c r="CN13" s="289"/>
      <c r="CO13" s="289"/>
      <c r="CP13" s="289"/>
      <c r="CQ13" s="289"/>
      <c r="CR13" s="289"/>
      <c r="CS13" s="289"/>
      <c r="CT13" s="289"/>
      <c r="CU13" s="289"/>
    </row>
    <row r="14" spans="2:105" ht="141.75" customHeight="1" x14ac:dyDescent="0.35">
      <c r="B14" s="305" t="s">
        <v>1117</v>
      </c>
      <c r="C14" s="303" t="s">
        <v>568</v>
      </c>
      <c r="D14" s="282">
        <v>3</v>
      </c>
      <c r="E14" s="282" t="s">
        <v>1118</v>
      </c>
      <c r="F14" s="283" t="s">
        <v>1119</v>
      </c>
      <c r="G14" s="284" t="s">
        <v>1096</v>
      </c>
      <c r="H14" s="284" t="s">
        <v>290</v>
      </c>
      <c r="I14" s="283" t="s">
        <v>1097</v>
      </c>
      <c r="J14" s="284" t="s">
        <v>1098</v>
      </c>
      <c r="K14" s="284" t="s">
        <v>1099</v>
      </c>
      <c r="L14" s="283" t="s">
        <v>1100</v>
      </c>
      <c r="M14" s="285"/>
      <c r="N14" s="284" t="s">
        <v>1120</v>
      </c>
      <c r="O14" s="283" t="s">
        <v>1121</v>
      </c>
      <c r="P14" s="260"/>
      <c r="Q14" s="282">
        <v>3</v>
      </c>
      <c r="R14" s="286"/>
      <c r="S14" s="287" t="s">
        <v>1103</v>
      </c>
      <c r="T14" s="282" t="s">
        <v>1104</v>
      </c>
      <c r="U14" s="286"/>
      <c r="V14" s="286"/>
      <c r="W14" s="284" t="s">
        <v>1105</v>
      </c>
      <c r="X14" s="284">
        <v>2026</v>
      </c>
      <c r="Y14" s="284" t="s">
        <v>1122</v>
      </c>
      <c r="Z14" s="284" t="s">
        <v>1107</v>
      </c>
      <c r="AA14" s="284" t="s">
        <v>1108</v>
      </c>
      <c r="AB14" s="287" t="s">
        <v>1109</v>
      </c>
      <c r="AC14" s="284">
        <v>2023</v>
      </c>
      <c r="AD14" s="288">
        <v>38402.026196716099</v>
      </c>
      <c r="AE14" s="260"/>
      <c r="AF14" s="289"/>
      <c r="AG14" s="289"/>
      <c r="AH14" s="289"/>
      <c r="AI14" s="289"/>
      <c r="AJ14" s="289"/>
      <c r="AK14" s="289"/>
      <c r="AL14" s="289"/>
      <c r="AM14" s="289"/>
      <c r="AN14" s="287" t="s">
        <v>1110</v>
      </c>
      <c r="AO14" s="260"/>
      <c r="AP14" s="289"/>
      <c r="AQ14" s="289"/>
      <c r="AR14" s="289"/>
      <c r="AS14" s="289"/>
      <c r="AU14" s="282">
        <v>3</v>
      </c>
      <c r="AV14" s="289"/>
      <c r="AW14" s="289" t="s">
        <v>854</v>
      </c>
      <c r="AX14" s="289" t="s">
        <v>854</v>
      </c>
      <c r="AY14" s="289" t="s">
        <v>854</v>
      </c>
      <c r="AZ14" s="290">
        <v>160</v>
      </c>
      <c r="BA14" s="289" t="s">
        <v>854</v>
      </c>
      <c r="BB14" s="289" t="s">
        <v>854</v>
      </c>
      <c r="BC14" s="289" t="s">
        <v>854</v>
      </c>
      <c r="BD14" s="289" t="s">
        <v>854</v>
      </c>
      <c r="BE14" s="289" t="s">
        <v>854</v>
      </c>
      <c r="BF14" s="289" t="s">
        <v>854</v>
      </c>
      <c r="BG14" s="289" t="s">
        <v>854</v>
      </c>
      <c r="BH14" s="289" t="s">
        <v>854</v>
      </c>
      <c r="BI14" s="289" t="s">
        <v>854</v>
      </c>
      <c r="BJ14" s="289" t="s">
        <v>854</v>
      </c>
      <c r="BK14" s="289" t="s">
        <v>854</v>
      </c>
      <c r="BL14" s="289" t="s">
        <v>854</v>
      </c>
      <c r="BM14" s="289"/>
      <c r="BN14" s="289"/>
      <c r="BO14" s="289"/>
      <c r="BP14" s="289"/>
      <c r="BQ14" s="289"/>
      <c r="BR14" s="289"/>
      <c r="BS14" s="289"/>
      <c r="BT14" s="289"/>
      <c r="BU14" s="289"/>
      <c r="BV14" s="289"/>
      <c r="BW14" s="289"/>
      <c r="BY14" s="289"/>
      <c r="BZ14" s="289"/>
      <c r="CA14" s="289"/>
      <c r="CB14" s="289"/>
      <c r="CC14" s="289"/>
      <c r="CD14" s="289"/>
      <c r="CE14" s="289"/>
      <c r="CF14" s="289"/>
      <c r="CG14" s="289"/>
      <c r="CH14" s="289"/>
      <c r="CI14" s="289"/>
      <c r="CJ14" s="289"/>
      <c r="CK14" s="289"/>
      <c r="CL14" s="289"/>
      <c r="CM14" s="289"/>
      <c r="CN14" s="289"/>
      <c r="CO14" s="289"/>
      <c r="CP14" s="289"/>
      <c r="CQ14" s="289"/>
      <c r="CR14" s="289"/>
      <c r="CS14" s="289"/>
      <c r="CT14" s="289"/>
      <c r="CU14" s="289"/>
    </row>
    <row r="15" spans="2:105" ht="152.25" customHeight="1" thickBot="1" x14ac:dyDescent="0.4">
      <c r="B15" s="306" t="s">
        <v>1123</v>
      </c>
      <c r="C15" s="303" t="s">
        <v>569</v>
      </c>
      <c r="D15" s="282">
        <v>4</v>
      </c>
      <c r="E15" s="282" t="s">
        <v>1124</v>
      </c>
      <c r="F15" s="287" t="s">
        <v>1125</v>
      </c>
      <c r="G15" s="284" t="s">
        <v>1096</v>
      </c>
      <c r="H15" s="284" t="s">
        <v>290</v>
      </c>
      <c r="I15" s="287" t="s">
        <v>1126</v>
      </c>
      <c r="J15" s="284" t="s">
        <v>1098</v>
      </c>
      <c r="K15" s="284" t="s">
        <v>1127</v>
      </c>
      <c r="L15" s="287" t="s">
        <v>1128</v>
      </c>
      <c r="M15" s="291"/>
      <c r="N15" s="284" t="s">
        <v>1129</v>
      </c>
      <c r="O15" s="287" t="s">
        <v>1130</v>
      </c>
      <c r="P15" s="260"/>
      <c r="Q15" s="282">
        <v>4</v>
      </c>
      <c r="R15" s="286"/>
      <c r="S15" s="287" t="s">
        <v>1103</v>
      </c>
      <c r="T15" s="282" t="s">
        <v>1131</v>
      </c>
      <c r="U15" s="286"/>
      <c r="V15" s="286"/>
      <c r="W15" s="284" t="s">
        <v>1105</v>
      </c>
      <c r="X15" s="284">
        <v>2022</v>
      </c>
      <c r="Y15" s="284" t="s">
        <v>1132</v>
      </c>
      <c r="Z15" s="284" t="s">
        <v>1107</v>
      </c>
      <c r="AA15" s="284" t="s">
        <v>1133</v>
      </c>
      <c r="AB15" s="287" t="s">
        <v>1109</v>
      </c>
      <c r="AC15" s="284">
        <v>2023</v>
      </c>
      <c r="AD15" s="288">
        <v>38402.026196716099</v>
      </c>
      <c r="AE15" s="260"/>
      <c r="AF15" s="289"/>
      <c r="AG15" s="289"/>
      <c r="AH15" s="289"/>
      <c r="AI15" s="289"/>
      <c r="AJ15" s="289"/>
      <c r="AK15" s="289"/>
      <c r="AL15" s="289"/>
      <c r="AM15" s="289"/>
      <c r="AN15" s="287" t="s">
        <v>1110</v>
      </c>
      <c r="AO15" s="260"/>
      <c r="AP15" s="289"/>
      <c r="AQ15" s="289"/>
      <c r="AR15" s="289"/>
      <c r="AS15" s="289"/>
      <c r="AU15" s="282">
        <v>4</v>
      </c>
      <c r="AV15" s="289"/>
      <c r="AW15" s="289" t="s">
        <v>854</v>
      </c>
      <c r="AX15" s="289" t="s">
        <v>854</v>
      </c>
      <c r="AY15" s="289" t="s">
        <v>854</v>
      </c>
      <c r="AZ15" s="290" t="s">
        <v>854</v>
      </c>
      <c r="BA15" s="289" t="s">
        <v>854</v>
      </c>
      <c r="BB15" s="289" t="s">
        <v>854</v>
      </c>
      <c r="BC15" s="289" t="s">
        <v>854</v>
      </c>
      <c r="BD15" s="289" t="s">
        <v>854</v>
      </c>
      <c r="BE15" s="289" t="s">
        <v>854</v>
      </c>
      <c r="BF15" s="289" t="s">
        <v>854</v>
      </c>
      <c r="BG15" s="289" t="s">
        <v>854</v>
      </c>
      <c r="BH15" s="289" t="s">
        <v>854</v>
      </c>
      <c r="BI15" s="289" t="s">
        <v>854</v>
      </c>
      <c r="BJ15" s="289" t="s">
        <v>854</v>
      </c>
      <c r="BK15" s="289" t="s">
        <v>854</v>
      </c>
      <c r="BL15" s="289" t="s">
        <v>854</v>
      </c>
      <c r="BM15" s="289"/>
      <c r="BN15" s="289"/>
      <c r="BO15" s="289"/>
      <c r="BP15" s="289"/>
      <c r="BQ15" s="289"/>
      <c r="BR15" s="289"/>
      <c r="BS15" s="289"/>
      <c r="BT15" s="289"/>
      <c r="BU15" s="289"/>
      <c r="BV15" s="289"/>
      <c r="BW15" s="289"/>
      <c r="BY15" s="289"/>
      <c r="BZ15" s="289"/>
      <c r="CA15" s="289"/>
      <c r="CB15" s="289"/>
      <c r="CC15" s="289"/>
      <c r="CD15" s="289"/>
      <c r="CE15" s="289"/>
      <c r="CF15" s="289"/>
      <c r="CG15" s="289"/>
      <c r="CH15" s="289"/>
      <c r="CI15" s="289"/>
      <c r="CJ15" s="289"/>
      <c r="CK15" s="289"/>
      <c r="CL15" s="289"/>
      <c r="CM15" s="289"/>
      <c r="CN15" s="289"/>
      <c r="CO15" s="289"/>
      <c r="CP15" s="289"/>
      <c r="CQ15" s="289"/>
      <c r="CR15" s="289"/>
      <c r="CS15" s="289"/>
      <c r="CT15" s="289"/>
      <c r="CU15" s="289"/>
    </row>
    <row r="16" spans="2:105" ht="249" customHeight="1" x14ac:dyDescent="0.35">
      <c r="B16" s="304" t="s">
        <v>1134</v>
      </c>
      <c r="C16" s="303" t="s">
        <v>570</v>
      </c>
      <c r="D16" s="282">
        <v>5</v>
      </c>
      <c r="E16" s="282" t="s">
        <v>1135</v>
      </c>
      <c r="F16" s="283" t="s">
        <v>1136</v>
      </c>
      <c r="G16" s="284" t="s">
        <v>1096</v>
      </c>
      <c r="H16" s="284" t="s">
        <v>290</v>
      </c>
      <c r="I16" s="283" t="s">
        <v>1137</v>
      </c>
      <c r="J16" s="284" t="s">
        <v>1098</v>
      </c>
      <c r="K16" s="284" t="s">
        <v>1138</v>
      </c>
      <c r="L16" s="283" t="s">
        <v>1139</v>
      </c>
      <c r="M16" s="285"/>
      <c r="N16" s="284" t="s">
        <v>1129</v>
      </c>
      <c r="O16" s="283" t="s">
        <v>1140</v>
      </c>
      <c r="P16" s="260"/>
      <c r="Q16" s="282">
        <v>5</v>
      </c>
      <c r="R16" s="286"/>
      <c r="S16" s="287" t="s">
        <v>1103</v>
      </c>
      <c r="T16" s="282" t="s">
        <v>1141</v>
      </c>
      <c r="U16" s="286"/>
      <c r="V16" s="286"/>
      <c r="W16" s="284" t="s">
        <v>1142</v>
      </c>
      <c r="X16" s="284">
        <v>1993</v>
      </c>
      <c r="Y16" s="284" t="s">
        <v>1143</v>
      </c>
      <c r="Z16" s="284" t="s">
        <v>1107</v>
      </c>
      <c r="AA16" s="284" t="s">
        <v>1144</v>
      </c>
      <c r="AB16" s="287" t="s">
        <v>1109</v>
      </c>
      <c r="AC16" s="284">
        <v>2023</v>
      </c>
      <c r="AD16" s="288">
        <v>38402.026196716099</v>
      </c>
      <c r="AE16" s="260"/>
      <c r="AF16" s="289"/>
      <c r="AG16" s="289"/>
      <c r="AH16" s="289"/>
      <c r="AI16" s="289"/>
      <c r="AJ16" s="289"/>
      <c r="AK16" s="289"/>
      <c r="AL16" s="289"/>
      <c r="AM16" s="289"/>
      <c r="AN16" s="287" t="s">
        <v>1110</v>
      </c>
      <c r="AO16" s="260"/>
      <c r="AP16" s="289"/>
      <c r="AQ16" s="289"/>
      <c r="AR16" s="289"/>
      <c r="AS16" s="289"/>
      <c r="AU16" s="282">
        <v>5</v>
      </c>
      <c r="AV16" s="289"/>
      <c r="AW16" s="289" t="s">
        <v>854</v>
      </c>
      <c r="AX16" s="289" t="s">
        <v>854</v>
      </c>
      <c r="AY16" s="289" t="s">
        <v>854</v>
      </c>
      <c r="AZ16" s="290">
        <v>300</v>
      </c>
      <c r="BA16" s="289" t="s">
        <v>854</v>
      </c>
      <c r="BB16" s="289" t="s">
        <v>854</v>
      </c>
      <c r="BC16" s="289" t="s">
        <v>854</v>
      </c>
      <c r="BD16" s="289" t="s">
        <v>854</v>
      </c>
      <c r="BE16" s="289" t="s">
        <v>854</v>
      </c>
      <c r="BF16" s="289" t="s">
        <v>854</v>
      </c>
      <c r="BG16" s="289" t="s">
        <v>854</v>
      </c>
      <c r="BH16" s="289" t="s">
        <v>854</v>
      </c>
      <c r="BI16" s="289" t="s">
        <v>854</v>
      </c>
      <c r="BJ16" s="289" t="s">
        <v>854</v>
      </c>
      <c r="BK16" s="289" t="s">
        <v>854</v>
      </c>
      <c r="BL16" s="289" t="s">
        <v>854</v>
      </c>
      <c r="BM16" s="289"/>
      <c r="BN16" s="289"/>
      <c r="BO16" s="289"/>
      <c r="BP16" s="289"/>
      <c r="BQ16" s="289"/>
      <c r="BR16" s="289"/>
      <c r="BS16" s="289"/>
      <c r="BT16" s="289"/>
      <c r="BU16" s="289"/>
      <c r="BV16" s="289"/>
      <c r="BW16" s="289"/>
      <c r="BY16" s="289"/>
      <c r="BZ16" s="289"/>
      <c r="CA16" s="289"/>
      <c r="CB16" s="289"/>
      <c r="CC16" s="289"/>
      <c r="CD16" s="289"/>
      <c r="CE16" s="289"/>
      <c r="CF16" s="289"/>
      <c r="CG16" s="289"/>
      <c r="CH16" s="289"/>
      <c r="CI16" s="289"/>
      <c r="CJ16" s="289"/>
      <c r="CK16" s="289"/>
      <c r="CL16" s="289"/>
      <c r="CM16" s="289"/>
      <c r="CN16" s="289"/>
      <c r="CO16" s="289"/>
      <c r="CP16" s="289"/>
      <c r="CQ16" s="289"/>
      <c r="CR16" s="289"/>
      <c r="CS16" s="289"/>
      <c r="CT16" s="289"/>
      <c r="CU16" s="289"/>
    </row>
    <row r="17" spans="2:99" ht="57" customHeight="1" x14ac:dyDescent="0.35">
      <c r="B17" s="305" t="s">
        <v>1145</v>
      </c>
      <c r="C17" s="303" t="s">
        <v>571</v>
      </c>
      <c r="D17" s="282">
        <v>6</v>
      </c>
      <c r="E17" s="282" t="s">
        <v>1131</v>
      </c>
      <c r="F17" s="287" t="s">
        <v>1146</v>
      </c>
      <c r="G17" s="284" t="s">
        <v>1096</v>
      </c>
      <c r="H17" s="284" t="s">
        <v>290</v>
      </c>
      <c r="I17" s="287" t="s">
        <v>1147</v>
      </c>
      <c r="J17" s="284" t="s">
        <v>1098</v>
      </c>
      <c r="K17" s="284" t="s">
        <v>1148</v>
      </c>
      <c r="L17" s="287" t="s">
        <v>1139</v>
      </c>
      <c r="M17" s="291"/>
      <c r="N17" s="284" t="s">
        <v>1129</v>
      </c>
      <c r="O17" s="287" t="s">
        <v>1149</v>
      </c>
      <c r="P17" s="260"/>
      <c r="Q17" s="282">
        <v>6</v>
      </c>
      <c r="R17" s="286"/>
      <c r="S17" s="287" t="s">
        <v>1103</v>
      </c>
      <c r="T17" s="282" t="s">
        <v>1141</v>
      </c>
      <c r="U17" s="286"/>
      <c r="V17" s="286"/>
      <c r="W17" s="284" t="s">
        <v>1142</v>
      </c>
      <c r="X17" s="284">
        <v>1996</v>
      </c>
      <c r="Y17" s="284" t="s">
        <v>1143</v>
      </c>
      <c r="Z17" s="284" t="s">
        <v>1107</v>
      </c>
      <c r="AA17" s="284" t="s">
        <v>1144</v>
      </c>
      <c r="AB17" s="287" t="s">
        <v>1109</v>
      </c>
      <c r="AC17" s="284">
        <v>2023</v>
      </c>
      <c r="AD17" s="288">
        <v>38402.026196716099</v>
      </c>
      <c r="AE17" s="260"/>
      <c r="AF17" s="289"/>
      <c r="AG17" s="289"/>
      <c r="AH17" s="289"/>
      <c r="AI17" s="289"/>
      <c r="AJ17" s="289"/>
      <c r="AK17" s="289"/>
      <c r="AL17" s="289"/>
      <c r="AM17" s="289"/>
      <c r="AN17" s="287" t="s">
        <v>1110</v>
      </c>
      <c r="AO17" s="260"/>
      <c r="AP17" s="289"/>
      <c r="AQ17" s="289"/>
      <c r="AR17" s="289"/>
      <c r="AS17" s="289"/>
      <c r="AU17" s="282">
        <v>6</v>
      </c>
      <c r="AV17" s="289"/>
      <c r="AW17" s="289" t="s">
        <v>854</v>
      </c>
      <c r="AX17" s="289" t="s">
        <v>854</v>
      </c>
      <c r="AY17" s="289" t="s">
        <v>854</v>
      </c>
      <c r="AZ17" s="290" t="s">
        <v>854</v>
      </c>
      <c r="BA17" s="289" t="s">
        <v>854</v>
      </c>
      <c r="BB17" s="289" t="s">
        <v>854</v>
      </c>
      <c r="BC17" s="289" t="s">
        <v>854</v>
      </c>
      <c r="BD17" s="289" t="s">
        <v>854</v>
      </c>
      <c r="BE17" s="289" t="s">
        <v>854</v>
      </c>
      <c r="BF17" s="289" t="s">
        <v>854</v>
      </c>
      <c r="BG17" s="289" t="s">
        <v>854</v>
      </c>
      <c r="BH17" s="289" t="s">
        <v>854</v>
      </c>
      <c r="BI17" s="289" t="s">
        <v>854</v>
      </c>
      <c r="BJ17" s="289" t="s">
        <v>854</v>
      </c>
      <c r="BK17" s="289" t="s">
        <v>854</v>
      </c>
      <c r="BL17" s="289" t="s">
        <v>854</v>
      </c>
      <c r="BM17" s="289"/>
      <c r="BN17" s="289"/>
      <c r="BO17" s="289"/>
      <c r="BP17" s="289"/>
      <c r="BQ17" s="289"/>
      <c r="BR17" s="289"/>
      <c r="BS17" s="289"/>
      <c r="BT17" s="289"/>
      <c r="BU17" s="289"/>
      <c r="BV17" s="289"/>
      <c r="BW17" s="289"/>
      <c r="BY17" s="289"/>
      <c r="BZ17" s="289"/>
      <c r="CA17" s="289"/>
      <c r="CB17" s="289"/>
      <c r="CC17" s="289"/>
      <c r="CD17" s="289"/>
      <c r="CE17" s="289"/>
      <c r="CF17" s="289"/>
      <c r="CG17" s="289"/>
      <c r="CH17" s="289"/>
      <c r="CI17" s="289"/>
      <c r="CJ17" s="289"/>
      <c r="CK17" s="289"/>
      <c r="CL17" s="289"/>
      <c r="CM17" s="289"/>
      <c r="CN17" s="289"/>
      <c r="CO17" s="289"/>
      <c r="CP17" s="289"/>
      <c r="CQ17" s="289"/>
      <c r="CR17" s="289"/>
      <c r="CS17" s="289"/>
      <c r="CT17" s="289"/>
      <c r="CU17" s="289"/>
    </row>
    <row r="18" spans="2:99" ht="57" customHeight="1" x14ac:dyDescent="0.35">
      <c r="B18" s="305" t="s">
        <v>1150</v>
      </c>
      <c r="C18" s="303" t="s">
        <v>572</v>
      </c>
      <c r="D18" s="282">
        <v>7</v>
      </c>
      <c r="E18" s="282" t="s">
        <v>1151</v>
      </c>
      <c r="F18" s="283" t="s">
        <v>1152</v>
      </c>
      <c r="G18" s="284" t="s">
        <v>1096</v>
      </c>
      <c r="H18" s="284" t="s">
        <v>290</v>
      </c>
      <c r="I18" s="283" t="s">
        <v>1147</v>
      </c>
      <c r="J18" s="284" t="s">
        <v>1098</v>
      </c>
      <c r="K18" s="284" t="s">
        <v>1148</v>
      </c>
      <c r="L18" s="283" t="s">
        <v>1139</v>
      </c>
      <c r="M18" s="285"/>
      <c r="N18" s="284" t="s">
        <v>1129</v>
      </c>
      <c r="O18" s="283" t="s">
        <v>1153</v>
      </c>
      <c r="P18" s="260"/>
      <c r="Q18" s="282">
        <v>7</v>
      </c>
      <c r="R18" s="286"/>
      <c r="S18" s="287" t="s">
        <v>1103</v>
      </c>
      <c r="T18" s="282" t="s">
        <v>1141</v>
      </c>
      <c r="U18" s="286"/>
      <c r="V18" s="286"/>
      <c r="W18" s="284" t="s">
        <v>1142</v>
      </c>
      <c r="X18" s="284">
        <v>1982</v>
      </c>
      <c r="Y18" s="284" t="s">
        <v>1143</v>
      </c>
      <c r="Z18" s="284" t="s">
        <v>1107</v>
      </c>
      <c r="AA18" s="284" t="s">
        <v>1144</v>
      </c>
      <c r="AB18" s="287" t="s">
        <v>1109</v>
      </c>
      <c r="AC18" s="284">
        <v>2023</v>
      </c>
      <c r="AD18" s="288">
        <v>38402.026196716099</v>
      </c>
      <c r="AE18" s="260"/>
      <c r="AF18" s="289"/>
      <c r="AG18" s="289"/>
      <c r="AH18" s="289"/>
      <c r="AI18" s="289"/>
      <c r="AJ18" s="289"/>
      <c r="AK18" s="289"/>
      <c r="AL18" s="289"/>
      <c r="AM18" s="289"/>
      <c r="AN18" s="287" t="s">
        <v>1110</v>
      </c>
      <c r="AO18" s="260"/>
      <c r="AP18" s="289"/>
      <c r="AQ18" s="289"/>
      <c r="AR18" s="289"/>
      <c r="AS18" s="289"/>
      <c r="AU18" s="282">
        <v>7</v>
      </c>
      <c r="AV18" s="289"/>
      <c r="AW18" s="289" t="s">
        <v>854</v>
      </c>
      <c r="AX18" s="289" t="s">
        <v>854</v>
      </c>
      <c r="AY18" s="289" t="s">
        <v>854</v>
      </c>
      <c r="AZ18" s="290" t="s">
        <v>854</v>
      </c>
      <c r="BA18" s="289" t="s">
        <v>854</v>
      </c>
      <c r="BB18" s="289" t="s">
        <v>854</v>
      </c>
      <c r="BC18" s="289" t="s">
        <v>854</v>
      </c>
      <c r="BD18" s="289" t="s">
        <v>854</v>
      </c>
      <c r="BE18" s="289" t="s">
        <v>854</v>
      </c>
      <c r="BF18" s="289" t="s">
        <v>854</v>
      </c>
      <c r="BG18" s="289" t="s">
        <v>854</v>
      </c>
      <c r="BH18" s="289" t="s">
        <v>854</v>
      </c>
      <c r="BI18" s="289" t="s">
        <v>854</v>
      </c>
      <c r="BJ18" s="289" t="s">
        <v>854</v>
      </c>
      <c r="BK18" s="289" t="s">
        <v>854</v>
      </c>
      <c r="BL18" s="289" t="s">
        <v>854</v>
      </c>
      <c r="BM18" s="289"/>
      <c r="BN18" s="289"/>
      <c r="BO18" s="289"/>
      <c r="BP18" s="289"/>
      <c r="BQ18" s="289"/>
      <c r="BR18" s="289"/>
      <c r="BS18" s="289"/>
      <c r="BT18" s="289"/>
      <c r="BU18" s="289"/>
      <c r="BV18" s="289"/>
      <c r="BW18" s="289"/>
      <c r="BY18" s="289"/>
      <c r="BZ18" s="289"/>
      <c r="CA18" s="289"/>
      <c r="CB18" s="289"/>
      <c r="CC18" s="289"/>
      <c r="CD18" s="289"/>
      <c r="CE18" s="289"/>
      <c r="CF18" s="289"/>
      <c r="CG18" s="289"/>
      <c r="CH18" s="289"/>
      <c r="CI18" s="289"/>
      <c r="CJ18" s="289"/>
      <c r="CK18" s="289"/>
      <c r="CL18" s="289"/>
      <c r="CM18" s="289"/>
      <c r="CN18" s="289"/>
      <c r="CO18" s="289"/>
      <c r="CP18" s="289"/>
      <c r="CQ18" s="289"/>
      <c r="CR18" s="289"/>
      <c r="CS18" s="289"/>
      <c r="CT18" s="289"/>
      <c r="CU18" s="289"/>
    </row>
    <row r="19" spans="2:99" ht="85.5" customHeight="1" x14ac:dyDescent="0.35">
      <c r="B19" s="305" t="s">
        <v>1154</v>
      </c>
      <c r="C19" s="303" t="s">
        <v>573</v>
      </c>
      <c r="D19" s="282">
        <v>8</v>
      </c>
      <c r="E19" s="282" t="s">
        <v>1155</v>
      </c>
      <c r="F19" s="287" t="s">
        <v>1156</v>
      </c>
      <c r="G19" s="284" t="s">
        <v>1096</v>
      </c>
      <c r="H19" s="284" t="s">
        <v>290</v>
      </c>
      <c r="I19" s="287" t="s">
        <v>1147</v>
      </c>
      <c r="J19" s="284" t="s">
        <v>1098</v>
      </c>
      <c r="K19" s="284" t="s">
        <v>1148</v>
      </c>
      <c r="L19" s="287" t="s">
        <v>1139</v>
      </c>
      <c r="M19" s="291"/>
      <c r="N19" s="284" t="s">
        <v>1129</v>
      </c>
      <c r="O19" s="287" t="s">
        <v>1157</v>
      </c>
      <c r="P19" s="260"/>
      <c r="Q19" s="282">
        <v>8</v>
      </c>
      <c r="R19" s="286"/>
      <c r="S19" s="287" t="s">
        <v>1103</v>
      </c>
      <c r="T19" s="282" t="s">
        <v>1141</v>
      </c>
      <c r="U19" s="286"/>
      <c r="V19" s="286"/>
      <c r="W19" s="284" t="s">
        <v>1142</v>
      </c>
      <c r="X19" s="284">
        <v>1977</v>
      </c>
      <c r="Y19" s="284" t="s">
        <v>1143</v>
      </c>
      <c r="Z19" s="284" t="s">
        <v>1107</v>
      </c>
      <c r="AA19" s="284" t="s">
        <v>1144</v>
      </c>
      <c r="AB19" s="287" t="s">
        <v>1109</v>
      </c>
      <c r="AC19" s="284">
        <v>2023</v>
      </c>
      <c r="AD19" s="288">
        <v>38402.026196716099</v>
      </c>
      <c r="AE19" s="260"/>
      <c r="AF19" s="289"/>
      <c r="AG19" s="289"/>
      <c r="AH19" s="289"/>
      <c r="AI19" s="289"/>
      <c r="AJ19" s="289"/>
      <c r="AK19" s="289"/>
      <c r="AL19" s="289"/>
      <c r="AM19" s="289"/>
      <c r="AN19" s="287" t="s">
        <v>1110</v>
      </c>
      <c r="AO19" s="260"/>
      <c r="AP19" s="289"/>
      <c r="AQ19" s="289"/>
      <c r="AR19" s="289"/>
      <c r="AS19" s="289"/>
      <c r="AU19" s="282">
        <v>8</v>
      </c>
      <c r="AV19" s="289"/>
      <c r="AW19" s="289" t="s">
        <v>854</v>
      </c>
      <c r="AX19" s="289" t="s">
        <v>854</v>
      </c>
      <c r="AY19" s="289" t="s">
        <v>854</v>
      </c>
      <c r="AZ19" s="290" t="s">
        <v>854</v>
      </c>
      <c r="BA19" s="289" t="s">
        <v>854</v>
      </c>
      <c r="BB19" s="289" t="s">
        <v>854</v>
      </c>
      <c r="BC19" s="289" t="s">
        <v>854</v>
      </c>
      <c r="BD19" s="289" t="s">
        <v>854</v>
      </c>
      <c r="BE19" s="289" t="s">
        <v>854</v>
      </c>
      <c r="BF19" s="289" t="s">
        <v>854</v>
      </c>
      <c r="BG19" s="289" t="s">
        <v>854</v>
      </c>
      <c r="BH19" s="289" t="s">
        <v>854</v>
      </c>
      <c r="BI19" s="289" t="s">
        <v>854</v>
      </c>
      <c r="BJ19" s="289" t="s">
        <v>854</v>
      </c>
      <c r="BK19" s="289" t="s">
        <v>854</v>
      </c>
      <c r="BL19" s="289" t="s">
        <v>854</v>
      </c>
      <c r="BM19" s="289"/>
      <c r="BN19" s="289"/>
      <c r="BO19" s="289"/>
      <c r="BP19" s="289"/>
      <c r="BQ19" s="289"/>
      <c r="BR19" s="289"/>
      <c r="BS19" s="289"/>
      <c r="BT19" s="289"/>
      <c r="BU19" s="289"/>
      <c r="BV19" s="289"/>
      <c r="BW19" s="289"/>
      <c r="BY19" s="289"/>
      <c r="BZ19" s="289"/>
      <c r="CA19" s="289"/>
      <c r="CB19" s="289"/>
      <c r="CC19" s="289"/>
      <c r="CD19" s="289"/>
      <c r="CE19" s="289"/>
      <c r="CF19" s="289"/>
      <c r="CG19" s="289"/>
      <c r="CH19" s="289"/>
      <c r="CI19" s="289"/>
      <c r="CJ19" s="289"/>
      <c r="CK19" s="289"/>
      <c r="CL19" s="289"/>
      <c r="CM19" s="289"/>
      <c r="CN19" s="289"/>
      <c r="CO19" s="289"/>
      <c r="CP19" s="289"/>
      <c r="CQ19" s="289"/>
      <c r="CR19" s="289"/>
      <c r="CS19" s="289"/>
      <c r="CT19" s="289"/>
      <c r="CU19" s="289"/>
    </row>
    <row r="20" spans="2:99" ht="171.75" customHeight="1" x14ac:dyDescent="0.35">
      <c r="B20" s="305" t="s">
        <v>1158</v>
      </c>
      <c r="C20" s="303" t="s">
        <v>574</v>
      </c>
      <c r="D20" s="282">
        <v>9</v>
      </c>
      <c r="E20" s="282" t="s">
        <v>1159</v>
      </c>
      <c r="F20" s="283" t="s">
        <v>1160</v>
      </c>
      <c r="G20" s="284" t="s">
        <v>1096</v>
      </c>
      <c r="H20" s="284" t="s">
        <v>290</v>
      </c>
      <c r="I20" s="283" t="s">
        <v>1147</v>
      </c>
      <c r="J20" s="284" t="s">
        <v>1098</v>
      </c>
      <c r="K20" s="284" t="s">
        <v>1148</v>
      </c>
      <c r="L20" s="283" t="s">
        <v>1100</v>
      </c>
      <c r="M20" s="285"/>
      <c r="N20" s="284" t="s">
        <v>1129</v>
      </c>
      <c r="O20" s="283" t="s">
        <v>1161</v>
      </c>
      <c r="P20" s="260"/>
      <c r="Q20" s="282">
        <v>9</v>
      </c>
      <c r="R20" s="286"/>
      <c r="S20" s="287" t="s">
        <v>1103</v>
      </c>
      <c r="T20" s="282" t="s">
        <v>1141</v>
      </c>
      <c r="U20" s="286"/>
      <c r="V20" s="286"/>
      <c r="W20" s="284" t="s">
        <v>1142</v>
      </c>
      <c r="X20" s="284">
        <v>1992</v>
      </c>
      <c r="Y20" s="284" t="s">
        <v>1143</v>
      </c>
      <c r="Z20" s="284" t="s">
        <v>1107</v>
      </c>
      <c r="AA20" s="284" t="s">
        <v>1144</v>
      </c>
      <c r="AB20" s="287" t="s">
        <v>1109</v>
      </c>
      <c r="AC20" s="284">
        <v>2023</v>
      </c>
      <c r="AD20" s="288">
        <v>38402.026196716099</v>
      </c>
      <c r="AE20" s="260"/>
      <c r="AF20" s="289"/>
      <c r="AG20" s="289"/>
      <c r="AH20" s="289"/>
      <c r="AI20" s="289"/>
      <c r="AJ20" s="289"/>
      <c r="AK20" s="289"/>
      <c r="AL20" s="289"/>
      <c r="AM20" s="289"/>
      <c r="AN20" s="287" t="s">
        <v>1110</v>
      </c>
      <c r="AO20" s="260"/>
      <c r="AP20" s="289"/>
      <c r="AQ20" s="289"/>
      <c r="AR20" s="289"/>
      <c r="AS20" s="289"/>
      <c r="AU20" s="282">
        <v>9</v>
      </c>
      <c r="AV20" s="289"/>
      <c r="AW20" s="289" t="s">
        <v>854</v>
      </c>
      <c r="AX20" s="289" t="s">
        <v>854</v>
      </c>
      <c r="AY20" s="289" t="s">
        <v>854</v>
      </c>
      <c r="AZ20" s="290">
        <v>2500</v>
      </c>
      <c r="BA20" s="289" t="s">
        <v>854</v>
      </c>
      <c r="BB20" s="289" t="s">
        <v>854</v>
      </c>
      <c r="BC20" s="289" t="s">
        <v>854</v>
      </c>
      <c r="BD20" s="289" t="s">
        <v>854</v>
      </c>
      <c r="BE20" s="289" t="s">
        <v>854</v>
      </c>
      <c r="BF20" s="289" t="s">
        <v>854</v>
      </c>
      <c r="BG20" s="289" t="s">
        <v>854</v>
      </c>
      <c r="BH20" s="289" t="s">
        <v>854</v>
      </c>
      <c r="BI20" s="289" t="s">
        <v>854</v>
      </c>
      <c r="BJ20" s="289" t="s">
        <v>854</v>
      </c>
      <c r="BK20" s="289" t="s">
        <v>854</v>
      </c>
      <c r="BL20" s="289" t="s">
        <v>854</v>
      </c>
      <c r="BM20" s="289"/>
      <c r="BN20" s="289"/>
      <c r="BO20" s="289"/>
      <c r="BP20" s="289"/>
      <c r="BQ20" s="289"/>
      <c r="BR20" s="289"/>
      <c r="BS20" s="289"/>
      <c r="BT20" s="289"/>
      <c r="BU20" s="289"/>
      <c r="BV20" s="289"/>
      <c r="BW20" s="289"/>
      <c r="BY20" s="289"/>
      <c r="BZ20" s="289"/>
      <c r="CA20" s="289"/>
      <c r="CB20" s="289"/>
      <c r="CC20" s="289"/>
      <c r="CD20" s="289"/>
      <c r="CE20" s="289"/>
      <c r="CF20" s="289"/>
      <c r="CG20" s="289"/>
      <c r="CH20" s="289"/>
      <c r="CI20" s="289"/>
      <c r="CJ20" s="289"/>
      <c r="CK20" s="289"/>
      <c r="CL20" s="289"/>
      <c r="CM20" s="289"/>
      <c r="CN20" s="289"/>
      <c r="CO20" s="289"/>
      <c r="CP20" s="289"/>
      <c r="CQ20" s="289"/>
      <c r="CR20" s="289"/>
      <c r="CS20" s="289"/>
      <c r="CT20" s="289"/>
      <c r="CU20" s="289"/>
    </row>
    <row r="21" spans="2:99" ht="54" customHeight="1" x14ac:dyDescent="0.35">
      <c r="B21" s="305" t="s">
        <v>1162</v>
      </c>
      <c r="C21" s="303" t="s">
        <v>575</v>
      </c>
      <c r="D21" s="282">
        <v>10</v>
      </c>
      <c r="E21" s="282" t="s">
        <v>1163</v>
      </c>
      <c r="F21" s="287" t="s">
        <v>1164</v>
      </c>
      <c r="G21" s="284" t="s">
        <v>1096</v>
      </c>
      <c r="H21" s="284" t="s">
        <v>290</v>
      </c>
      <c r="I21" s="287" t="s">
        <v>1165</v>
      </c>
      <c r="J21" s="284" t="s">
        <v>1098</v>
      </c>
      <c r="K21" s="284" t="s">
        <v>1166</v>
      </c>
      <c r="L21" s="287" t="s">
        <v>1139</v>
      </c>
      <c r="M21" s="291"/>
      <c r="N21" s="284" t="s">
        <v>1129</v>
      </c>
      <c r="O21" s="287" t="s">
        <v>1167</v>
      </c>
      <c r="P21" s="260"/>
      <c r="Q21" s="282">
        <v>10</v>
      </c>
      <c r="R21" s="286"/>
      <c r="S21" s="287" t="s">
        <v>1103</v>
      </c>
      <c r="T21" s="282" t="s">
        <v>1168</v>
      </c>
      <c r="U21" s="286"/>
      <c r="V21" s="286"/>
      <c r="W21" s="284" t="s">
        <v>1142</v>
      </c>
      <c r="X21" s="284">
        <v>1997</v>
      </c>
      <c r="Y21" s="284" t="s">
        <v>1143</v>
      </c>
      <c r="Z21" s="284" t="s">
        <v>1107</v>
      </c>
      <c r="AA21" s="284" t="s">
        <v>1144</v>
      </c>
      <c r="AB21" s="287" t="s">
        <v>1109</v>
      </c>
      <c r="AC21" s="284">
        <v>2023</v>
      </c>
      <c r="AD21" s="288">
        <v>38402.026196716099</v>
      </c>
      <c r="AE21" s="260"/>
      <c r="AF21" s="289"/>
      <c r="AG21" s="289"/>
      <c r="AH21" s="289"/>
      <c r="AI21" s="289"/>
      <c r="AJ21" s="289"/>
      <c r="AK21" s="289"/>
      <c r="AL21" s="289"/>
      <c r="AM21" s="289"/>
      <c r="AN21" s="287" t="s">
        <v>1110</v>
      </c>
      <c r="AO21" s="260"/>
      <c r="AP21" s="289"/>
      <c r="AQ21" s="289"/>
      <c r="AR21" s="289"/>
      <c r="AS21" s="289"/>
      <c r="AU21" s="282">
        <v>10</v>
      </c>
      <c r="AV21" s="289"/>
      <c r="AW21" s="289" t="s">
        <v>854</v>
      </c>
      <c r="AX21" s="289" t="s">
        <v>854</v>
      </c>
      <c r="AY21" s="289" t="s">
        <v>854</v>
      </c>
      <c r="AZ21" s="290" t="s">
        <v>854</v>
      </c>
      <c r="BA21" s="289" t="s">
        <v>854</v>
      </c>
      <c r="BB21" s="289" t="s">
        <v>854</v>
      </c>
      <c r="BC21" s="289" t="s">
        <v>854</v>
      </c>
      <c r="BD21" s="289" t="s">
        <v>854</v>
      </c>
      <c r="BE21" s="289" t="s">
        <v>854</v>
      </c>
      <c r="BF21" s="289" t="s">
        <v>854</v>
      </c>
      <c r="BG21" s="289" t="s">
        <v>854</v>
      </c>
      <c r="BH21" s="289" t="s">
        <v>854</v>
      </c>
      <c r="BI21" s="289" t="s">
        <v>854</v>
      </c>
      <c r="BJ21" s="289" t="s">
        <v>854</v>
      </c>
      <c r="BK21" s="289" t="s">
        <v>854</v>
      </c>
      <c r="BL21" s="289" t="s">
        <v>854</v>
      </c>
      <c r="BM21" s="289"/>
      <c r="BN21" s="289"/>
      <c r="BO21" s="289"/>
      <c r="BP21" s="289"/>
      <c r="BQ21" s="289"/>
      <c r="BR21" s="289"/>
      <c r="BS21" s="289"/>
      <c r="BT21" s="289"/>
      <c r="BU21" s="289"/>
      <c r="BV21" s="289"/>
      <c r="BW21" s="289"/>
      <c r="BY21" s="289"/>
      <c r="BZ21" s="289"/>
      <c r="CA21" s="289"/>
      <c r="CB21" s="289"/>
      <c r="CC21" s="289"/>
      <c r="CD21" s="289"/>
      <c r="CE21" s="289"/>
      <c r="CF21" s="289"/>
      <c r="CG21" s="289"/>
      <c r="CH21" s="289"/>
      <c r="CI21" s="289"/>
      <c r="CJ21" s="289"/>
      <c r="CK21" s="289"/>
      <c r="CL21" s="289"/>
      <c r="CM21" s="289"/>
      <c r="CN21" s="289"/>
      <c r="CO21" s="289"/>
      <c r="CP21" s="289"/>
      <c r="CQ21" s="289"/>
      <c r="CR21" s="289"/>
      <c r="CS21" s="289"/>
      <c r="CT21" s="289"/>
      <c r="CU21" s="289"/>
    </row>
    <row r="22" spans="2:99" ht="107.25" customHeight="1" x14ac:dyDescent="0.35">
      <c r="B22" s="305" t="s">
        <v>1169</v>
      </c>
      <c r="C22" s="303" t="s">
        <v>576</v>
      </c>
      <c r="D22" s="282">
        <v>11</v>
      </c>
      <c r="E22" s="282" t="s">
        <v>1170</v>
      </c>
      <c r="F22" s="283" t="s">
        <v>1171</v>
      </c>
      <c r="G22" s="284" t="s">
        <v>1096</v>
      </c>
      <c r="H22" s="284" t="s">
        <v>290</v>
      </c>
      <c r="I22" s="283" t="s">
        <v>1165</v>
      </c>
      <c r="J22" s="284" t="s">
        <v>1098</v>
      </c>
      <c r="K22" s="284" t="s">
        <v>1166</v>
      </c>
      <c r="L22" s="283" t="s">
        <v>1139</v>
      </c>
      <c r="M22" s="285"/>
      <c r="N22" s="284" t="s">
        <v>1129</v>
      </c>
      <c r="O22" s="283" t="s">
        <v>1172</v>
      </c>
      <c r="P22" s="260"/>
      <c r="Q22" s="282">
        <v>11</v>
      </c>
      <c r="R22" s="286"/>
      <c r="S22" s="287" t="s">
        <v>1103</v>
      </c>
      <c r="T22" s="282" t="s">
        <v>1168</v>
      </c>
      <c r="U22" s="286"/>
      <c r="V22" s="286"/>
      <c r="W22" s="284" t="s">
        <v>1142</v>
      </c>
      <c r="X22" s="284">
        <v>2000</v>
      </c>
      <c r="Y22" s="284" t="s">
        <v>1143</v>
      </c>
      <c r="Z22" s="284" t="s">
        <v>1107</v>
      </c>
      <c r="AA22" s="284" t="s">
        <v>1144</v>
      </c>
      <c r="AB22" s="287" t="s">
        <v>1109</v>
      </c>
      <c r="AC22" s="284">
        <v>2023</v>
      </c>
      <c r="AD22" s="288">
        <v>38402.026196716099</v>
      </c>
      <c r="AE22" s="260"/>
      <c r="AF22" s="289"/>
      <c r="AG22" s="289"/>
      <c r="AH22" s="289"/>
      <c r="AI22" s="289"/>
      <c r="AJ22" s="289"/>
      <c r="AK22" s="289"/>
      <c r="AL22" s="289"/>
      <c r="AM22" s="289"/>
      <c r="AN22" s="287" t="s">
        <v>1110</v>
      </c>
      <c r="AO22" s="260"/>
      <c r="AP22" s="289"/>
      <c r="AQ22" s="289"/>
      <c r="AR22" s="289"/>
      <c r="AS22" s="289"/>
      <c r="AU22" s="282">
        <v>11</v>
      </c>
      <c r="AV22" s="289"/>
      <c r="AW22" s="289" t="s">
        <v>854</v>
      </c>
      <c r="AX22" s="289" t="s">
        <v>854</v>
      </c>
      <c r="AY22" s="289" t="s">
        <v>854</v>
      </c>
      <c r="AZ22" s="290">
        <v>500</v>
      </c>
      <c r="BA22" s="289" t="s">
        <v>854</v>
      </c>
      <c r="BB22" s="289" t="s">
        <v>854</v>
      </c>
      <c r="BC22" s="289" t="s">
        <v>854</v>
      </c>
      <c r="BD22" s="289" t="s">
        <v>854</v>
      </c>
      <c r="BE22" s="289" t="s">
        <v>854</v>
      </c>
      <c r="BF22" s="289" t="s">
        <v>854</v>
      </c>
      <c r="BG22" s="289" t="s">
        <v>854</v>
      </c>
      <c r="BH22" s="289" t="s">
        <v>854</v>
      </c>
      <c r="BI22" s="289" t="s">
        <v>854</v>
      </c>
      <c r="BJ22" s="289" t="s">
        <v>854</v>
      </c>
      <c r="BK22" s="289" t="s">
        <v>854</v>
      </c>
      <c r="BL22" s="289" t="s">
        <v>854</v>
      </c>
      <c r="BM22" s="289"/>
      <c r="BN22" s="289"/>
      <c r="BO22" s="289"/>
      <c r="BP22" s="289"/>
      <c r="BQ22" s="289"/>
      <c r="BR22" s="289"/>
      <c r="BS22" s="289"/>
      <c r="BT22" s="289"/>
      <c r="BU22" s="289"/>
      <c r="BV22" s="289"/>
      <c r="BW22" s="289"/>
      <c r="BY22" s="289"/>
      <c r="BZ22" s="289"/>
      <c r="CA22" s="289"/>
      <c r="CB22" s="289"/>
      <c r="CC22" s="289"/>
      <c r="CD22" s="289"/>
      <c r="CE22" s="289"/>
      <c r="CF22" s="289"/>
      <c r="CG22" s="289"/>
      <c r="CH22" s="289"/>
      <c r="CI22" s="289"/>
      <c r="CJ22" s="289"/>
      <c r="CK22" s="289"/>
      <c r="CL22" s="289"/>
      <c r="CM22" s="289"/>
      <c r="CN22" s="289"/>
      <c r="CO22" s="289"/>
      <c r="CP22" s="289"/>
      <c r="CQ22" s="289"/>
      <c r="CR22" s="289"/>
      <c r="CS22" s="289"/>
      <c r="CT22" s="289"/>
      <c r="CU22" s="289"/>
    </row>
    <row r="23" spans="2:99" ht="42" x14ac:dyDescent="0.35">
      <c r="B23" s="305" t="s">
        <v>1173</v>
      </c>
      <c r="C23" s="303" t="s">
        <v>577</v>
      </c>
      <c r="D23" s="282">
        <v>12</v>
      </c>
      <c r="E23" s="282" t="s">
        <v>1174</v>
      </c>
      <c r="F23" s="287" t="s">
        <v>1175</v>
      </c>
      <c r="G23" s="284" t="s">
        <v>1096</v>
      </c>
      <c r="H23" s="284" t="s">
        <v>290</v>
      </c>
      <c r="I23" s="287" t="s">
        <v>1176</v>
      </c>
      <c r="J23" s="284" t="s">
        <v>1098</v>
      </c>
      <c r="K23" s="284" t="s">
        <v>1177</v>
      </c>
      <c r="L23" s="287" t="s">
        <v>1178</v>
      </c>
      <c r="M23" s="291"/>
      <c r="N23" s="284" t="s">
        <v>1129</v>
      </c>
      <c r="O23" s="287" t="s">
        <v>1179</v>
      </c>
      <c r="P23" s="260"/>
      <c r="Q23" s="282">
        <v>12</v>
      </c>
      <c r="R23" s="286"/>
      <c r="S23" s="287" t="s">
        <v>1103</v>
      </c>
      <c r="T23" s="282" t="s">
        <v>1168</v>
      </c>
      <c r="U23" s="286"/>
      <c r="V23" s="286"/>
      <c r="W23" s="284" t="s">
        <v>1142</v>
      </c>
      <c r="X23" s="284">
        <v>2001</v>
      </c>
      <c r="Y23" s="284" t="s">
        <v>1143</v>
      </c>
      <c r="Z23" s="284" t="s">
        <v>1107</v>
      </c>
      <c r="AA23" s="284" t="s">
        <v>1144</v>
      </c>
      <c r="AB23" s="287" t="s">
        <v>1109</v>
      </c>
      <c r="AC23" s="284">
        <v>2023</v>
      </c>
      <c r="AD23" s="288">
        <v>38402.026196716099</v>
      </c>
      <c r="AE23" s="260"/>
      <c r="AF23" s="289"/>
      <c r="AG23" s="289"/>
      <c r="AH23" s="289"/>
      <c r="AI23" s="289"/>
      <c r="AJ23" s="289"/>
      <c r="AK23" s="289"/>
      <c r="AL23" s="289"/>
      <c r="AM23" s="289"/>
      <c r="AN23" s="287" t="s">
        <v>1110</v>
      </c>
      <c r="AO23" s="260"/>
      <c r="AP23" s="289"/>
      <c r="AQ23" s="289"/>
      <c r="AR23" s="289"/>
      <c r="AS23" s="289"/>
      <c r="AU23" s="282">
        <v>12</v>
      </c>
      <c r="AV23" s="289"/>
      <c r="AW23" s="289" t="s">
        <v>854</v>
      </c>
      <c r="AX23" s="289" t="s">
        <v>854</v>
      </c>
      <c r="AY23" s="289" t="s">
        <v>854</v>
      </c>
      <c r="AZ23" s="290" t="s">
        <v>854</v>
      </c>
      <c r="BA23" s="289" t="s">
        <v>854</v>
      </c>
      <c r="BB23" s="289" t="s">
        <v>854</v>
      </c>
      <c r="BC23" s="289" t="s">
        <v>854</v>
      </c>
      <c r="BD23" s="289" t="s">
        <v>854</v>
      </c>
      <c r="BE23" s="289" t="s">
        <v>854</v>
      </c>
      <c r="BF23" s="289" t="s">
        <v>854</v>
      </c>
      <c r="BG23" s="289" t="s">
        <v>854</v>
      </c>
      <c r="BH23" s="289" t="s">
        <v>854</v>
      </c>
      <c r="BI23" s="289" t="s">
        <v>854</v>
      </c>
      <c r="BJ23" s="289" t="s">
        <v>854</v>
      </c>
      <c r="BK23" s="289" t="s">
        <v>854</v>
      </c>
      <c r="BL23" s="289" t="s">
        <v>854</v>
      </c>
      <c r="BM23" s="289"/>
      <c r="BN23" s="289"/>
      <c r="BO23" s="289"/>
      <c r="BP23" s="289"/>
      <c r="BQ23" s="289"/>
      <c r="BR23" s="289"/>
      <c r="BS23" s="289"/>
      <c r="BT23" s="289"/>
      <c r="BU23" s="289"/>
      <c r="BV23" s="289"/>
      <c r="BW23" s="289"/>
      <c r="BY23" s="289"/>
      <c r="BZ23" s="289"/>
      <c r="CA23" s="289"/>
      <c r="CB23" s="289"/>
      <c r="CC23" s="289"/>
      <c r="CD23" s="289"/>
      <c r="CE23" s="289"/>
      <c r="CF23" s="289"/>
      <c r="CG23" s="289"/>
      <c r="CH23" s="289"/>
      <c r="CI23" s="289"/>
      <c r="CJ23" s="289"/>
      <c r="CK23" s="289"/>
      <c r="CL23" s="289"/>
      <c r="CM23" s="289"/>
      <c r="CN23" s="289"/>
      <c r="CO23" s="289"/>
      <c r="CP23" s="289"/>
      <c r="CQ23" s="289"/>
      <c r="CR23" s="289"/>
      <c r="CS23" s="289"/>
      <c r="CT23" s="289"/>
      <c r="CU23" s="289"/>
    </row>
    <row r="24" spans="2:99" ht="183.75" customHeight="1" x14ac:dyDescent="0.35">
      <c r="B24" s="305" t="s">
        <v>1180</v>
      </c>
      <c r="C24" s="303" t="s">
        <v>578</v>
      </c>
      <c r="D24" s="282">
        <v>13</v>
      </c>
      <c r="E24" s="282" t="s">
        <v>1181</v>
      </c>
      <c r="F24" s="283" t="s">
        <v>1182</v>
      </c>
      <c r="G24" s="284" t="s">
        <v>1096</v>
      </c>
      <c r="H24" s="284" t="s">
        <v>290</v>
      </c>
      <c r="I24" s="283" t="s">
        <v>1183</v>
      </c>
      <c r="J24" s="284" t="s">
        <v>1098</v>
      </c>
      <c r="K24" s="284" t="s">
        <v>1184</v>
      </c>
      <c r="L24" s="283" t="s">
        <v>1185</v>
      </c>
      <c r="M24" s="285"/>
      <c r="N24" s="284" t="s">
        <v>1129</v>
      </c>
      <c r="O24" s="283" t="s">
        <v>1186</v>
      </c>
      <c r="P24" s="260"/>
      <c r="Q24" s="282">
        <v>13</v>
      </c>
      <c r="R24" s="286"/>
      <c r="S24" s="287" t="s">
        <v>1103</v>
      </c>
      <c r="T24" s="282" t="s">
        <v>1168</v>
      </c>
      <c r="U24" s="286"/>
      <c r="V24" s="286"/>
      <c r="W24" s="284" t="s">
        <v>1142</v>
      </c>
      <c r="X24" s="284">
        <v>2011</v>
      </c>
      <c r="Y24" s="284" t="s">
        <v>1143</v>
      </c>
      <c r="Z24" s="284" t="s">
        <v>1107</v>
      </c>
      <c r="AA24" s="284" t="s">
        <v>1144</v>
      </c>
      <c r="AB24" s="287" t="s">
        <v>1109</v>
      </c>
      <c r="AC24" s="284">
        <v>2023</v>
      </c>
      <c r="AD24" s="288">
        <v>38402.026196716099</v>
      </c>
      <c r="AE24" s="260"/>
      <c r="AF24" s="289"/>
      <c r="AG24" s="289"/>
      <c r="AH24" s="289"/>
      <c r="AI24" s="289"/>
      <c r="AJ24" s="289"/>
      <c r="AK24" s="289"/>
      <c r="AL24" s="289"/>
      <c r="AM24" s="289"/>
      <c r="AN24" s="287" t="s">
        <v>1110</v>
      </c>
      <c r="AO24" s="260"/>
      <c r="AP24" s="289"/>
      <c r="AQ24" s="289"/>
      <c r="AR24" s="289"/>
      <c r="AS24" s="289"/>
      <c r="AU24" s="282">
        <v>13</v>
      </c>
      <c r="AV24" s="289"/>
      <c r="AW24" s="289" t="s">
        <v>854</v>
      </c>
      <c r="AX24" s="289" t="s">
        <v>854</v>
      </c>
      <c r="AY24" s="289" t="s">
        <v>854</v>
      </c>
      <c r="AZ24" s="290" t="s">
        <v>854</v>
      </c>
      <c r="BA24" s="289" t="s">
        <v>854</v>
      </c>
      <c r="BB24" s="289" t="s">
        <v>854</v>
      </c>
      <c r="BC24" s="289" t="s">
        <v>854</v>
      </c>
      <c r="BD24" s="289" t="s">
        <v>854</v>
      </c>
      <c r="BE24" s="289" t="s">
        <v>854</v>
      </c>
      <c r="BF24" s="289" t="s">
        <v>854</v>
      </c>
      <c r="BG24" s="289" t="s">
        <v>854</v>
      </c>
      <c r="BH24" s="289" t="s">
        <v>854</v>
      </c>
      <c r="BI24" s="289" t="s">
        <v>854</v>
      </c>
      <c r="BJ24" s="289" t="s">
        <v>854</v>
      </c>
      <c r="BK24" s="289" t="s">
        <v>854</v>
      </c>
      <c r="BL24" s="289" t="s">
        <v>854</v>
      </c>
      <c r="BM24" s="289"/>
      <c r="BN24" s="289"/>
      <c r="BO24" s="289"/>
      <c r="BP24" s="289"/>
      <c r="BQ24" s="289"/>
      <c r="BR24" s="289"/>
      <c r="BS24" s="289"/>
      <c r="BT24" s="289"/>
      <c r="BU24" s="289"/>
      <c r="BV24" s="289"/>
      <c r="BW24" s="289"/>
      <c r="BY24" s="289"/>
      <c r="BZ24" s="289"/>
      <c r="CA24" s="289"/>
      <c r="CB24" s="289"/>
      <c r="CC24" s="289"/>
      <c r="CD24" s="289"/>
      <c r="CE24" s="289"/>
      <c r="CF24" s="289"/>
      <c r="CG24" s="289"/>
      <c r="CH24" s="289"/>
      <c r="CI24" s="289"/>
      <c r="CJ24" s="289"/>
      <c r="CK24" s="289"/>
      <c r="CL24" s="289"/>
      <c r="CM24" s="289"/>
      <c r="CN24" s="289"/>
      <c r="CO24" s="289"/>
      <c r="CP24" s="289"/>
      <c r="CQ24" s="289"/>
      <c r="CR24" s="289"/>
      <c r="CS24" s="289"/>
      <c r="CT24" s="289"/>
      <c r="CU24" s="289"/>
    </row>
    <row r="25" spans="2:99" ht="43.5" x14ac:dyDescent="0.35">
      <c r="B25" s="305" t="s">
        <v>1187</v>
      </c>
      <c r="C25" s="303" t="s">
        <v>1188</v>
      </c>
      <c r="D25" s="282">
        <v>14</v>
      </c>
      <c r="E25" s="282" t="s">
        <v>1189</v>
      </c>
      <c r="F25" s="287" t="s">
        <v>1190</v>
      </c>
      <c r="G25" s="284" t="s">
        <v>1096</v>
      </c>
      <c r="H25" s="284" t="s">
        <v>290</v>
      </c>
      <c r="I25" s="287" t="s">
        <v>1191</v>
      </c>
      <c r="J25" s="284" t="s">
        <v>1098</v>
      </c>
      <c r="K25" s="284" t="s">
        <v>1166</v>
      </c>
      <c r="L25" s="287" t="s">
        <v>1100</v>
      </c>
      <c r="M25" s="291"/>
      <c r="N25" s="284" t="s">
        <v>1129</v>
      </c>
      <c r="O25" s="287" t="s">
        <v>1192</v>
      </c>
      <c r="P25" s="260"/>
      <c r="Q25" s="282">
        <v>14</v>
      </c>
      <c r="R25" s="286"/>
      <c r="S25" s="287" t="s">
        <v>1103</v>
      </c>
      <c r="T25" s="282" t="s">
        <v>1131</v>
      </c>
      <c r="U25" s="286"/>
      <c r="V25" s="286"/>
      <c r="W25" s="284" t="s">
        <v>1142</v>
      </c>
      <c r="X25" s="284">
        <v>2020</v>
      </c>
      <c r="Y25" s="284" t="s">
        <v>1143</v>
      </c>
      <c r="Z25" s="284" t="s">
        <v>1107</v>
      </c>
      <c r="AA25" s="284" t="s">
        <v>1144</v>
      </c>
      <c r="AB25" s="287" t="s">
        <v>1109</v>
      </c>
      <c r="AC25" s="284">
        <v>2023</v>
      </c>
      <c r="AD25" s="288">
        <v>38402.026196716099</v>
      </c>
      <c r="AE25" s="260"/>
      <c r="AF25" s="289"/>
      <c r="AG25" s="289"/>
      <c r="AH25" s="289"/>
      <c r="AI25" s="289"/>
      <c r="AJ25" s="289"/>
      <c r="AK25" s="289"/>
      <c r="AL25" s="289"/>
      <c r="AM25" s="289"/>
      <c r="AN25" s="287" t="s">
        <v>1110</v>
      </c>
      <c r="AO25" s="260"/>
      <c r="AP25" s="289"/>
      <c r="AQ25" s="289"/>
      <c r="AR25" s="289"/>
      <c r="AS25" s="289"/>
      <c r="AU25" s="282">
        <v>14</v>
      </c>
      <c r="AV25" s="289"/>
      <c r="AW25" s="289" t="s">
        <v>854</v>
      </c>
      <c r="AX25" s="289" t="s">
        <v>854</v>
      </c>
      <c r="AY25" s="289" t="s">
        <v>854</v>
      </c>
      <c r="AZ25" s="290" t="s">
        <v>854</v>
      </c>
      <c r="BA25" s="289" t="s">
        <v>854</v>
      </c>
      <c r="BB25" s="289" t="s">
        <v>854</v>
      </c>
      <c r="BC25" s="289" t="s">
        <v>854</v>
      </c>
      <c r="BD25" s="289" t="s">
        <v>854</v>
      </c>
      <c r="BE25" s="289" t="s">
        <v>854</v>
      </c>
      <c r="BF25" s="289" t="s">
        <v>854</v>
      </c>
      <c r="BG25" s="289" t="s">
        <v>854</v>
      </c>
      <c r="BH25" s="289" t="s">
        <v>854</v>
      </c>
      <c r="BI25" s="289" t="s">
        <v>854</v>
      </c>
      <c r="BJ25" s="289" t="s">
        <v>854</v>
      </c>
      <c r="BK25" s="289" t="s">
        <v>854</v>
      </c>
      <c r="BL25" s="289" t="s">
        <v>854</v>
      </c>
      <c r="BM25" s="289"/>
      <c r="BN25" s="289"/>
      <c r="BO25" s="289"/>
      <c r="BP25" s="289"/>
      <c r="BQ25" s="289"/>
      <c r="BR25" s="289"/>
      <c r="BS25" s="289"/>
      <c r="BT25" s="289"/>
      <c r="BU25" s="289"/>
      <c r="BV25" s="289"/>
      <c r="BW25" s="289"/>
      <c r="BY25" s="289"/>
      <c r="BZ25" s="289"/>
      <c r="CA25" s="289"/>
      <c r="CB25" s="289"/>
      <c r="CC25" s="289"/>
      <c r="CD25" s="289"/>
      <c r="CE25" s="289"/>
      <c r="CF25" s="289"/>
      <c r="CG25" s="289"/>
      <c r="CH25" s="289"/>
      <c r="CI25" s="289"/>
      <c r="CJ25" s="289"/>
      <c r="CK25" s="289"/>
      <c r="CL25" s="289"/>
      <c r="CM25" s="289"/>
      <c r="CN25" s="289"/>
      <c r="CO25" s="289"/>
      <c r="CP25" s="289"/>
      <c r="CQ25" s="289"/>
      <c r="CR25" s="289"/>
      <c r="CS25" s="289"/>
      <c r="CT25" s="289"/>
      <c r="CU25" s="289"/>
    </row>
    <row r="26" spans="2:99" ht="63" x14ac:dyDescent="0.35">
      <c r="B26" s="307" t="s">
        <v>1193</v>
      </c>
      <c r="C26" s="303" t="s">
        <v>1194</v>
      </c>
      <c r="D26" s="282">
        <v>15</v>
      </c>
      <c r="E26" s="282" t="s">
        <v>1195</v>
      </c>
      <c r="F26" s="283" t="s">
        <v>1196</v>
      </c>
      <c r="G26" s="284" t="s">
        <v>1096</v>
      </c>
      <c r="H26" s="284" t="s">
        <v>290</v>
      </c>
      <c r="I26" s="283" t="s">
        <v>1176</v>
      </c>
      <c r="J26" s="284" t="s">
        <v>1098</v>
      </c>
      <c r="K26" s="284" t="s">
        <v>1177</v>
      </c>
      <c r="L26" s="283" t="s">
        <v>1178</v>
      </c>
      <c r="M26" s="285"/>
      <c r="N26" s="284" t="s">
        <v>1129</v>
      </c>
      <c r="O26" s="283" t="s">
        <v>1197</v>
      </c>
      <c r="P26" s="260"/>
      <c r="Q26" s="282">
        <v>15</v>
      </c>
      <c r="R26" s="286"/>
      <c r="S26" s="287" t="s">
        <v>1103</v>
      </c>
      <c r="T26" s="282" t="s">
        <v>1131</v>
      </c>
      <c r="U26" s="286"/>
      <c r="V26" s="286"/>
      <c r="W26" s="284" t="s">
        <v>1105</v>
      </c>
      <c r="X26" s="284">
        <v>2021</v>
      </c>
      <c r="Y26" s="284" t="s">
        <v>1143</v>
      </c>
      <c r="Z26" s="284" t="s">
        <v>1107</v>
      </c>
      <c r="AA26" s="284" t="s">
        <v>1144</v>
      </c>
      <c r="AB26" s="287" t="s">
        <v>1109</v>
      </c>
      <c r="AC26" s="284">
        <v>2023</v>
      </c>
      <c r="AD26" s="288">
        <v>38402.026196716099</v>
      </c>
      <c r="AE26" s="260"/>
      <c r="AF26" s="289"/>
      <c r="AG26" s="289"/>
      <c r="AH26" s="289"/>
      <c r="AI26" s="289"/>
      <c r="AJ26" s="289"/>
      <c r="AK26" s="289"/>
      <c r="AL26" s="289"/>
      <c r="AM26" s="289"/>
      <c r="AN26" s="287" t="s">
        <v>1110</v>
      </c>
      <c r="AO26" s="260"/>
      <c r="AP26" s="289"/>
      <c r="AQ26" s="289"/>
      <c r="AR26" s="289"/>
      <c r="AS26" s="289"/>
      <c r="AU26" s="282">
        <v>15</v>
      </c>
      <c r="AV26" s="289"/>
      <c r="AW26" s="289" t="s">
        <v>854</v>
      </c>
      <c r="AX26" s="289" t="s">
        <v>854</v>
      </c>
      <c r="AY26" s="289" t="s">
        <v>854</v>
      </c>
      <c r="AZ26" s="290" t="s">
        <v>854</v>
      </c>
      <c r="BA26" s="289" t="s">
        <v>854</v>
      </c>
      <c r="BB26" s="289" t="s">
        <v>854</v>
      </c>
      <c r="BC26" s="289" t="s">
        <v>854</v>
      </c>
      <c r="BD26" s="289" t="s">
        <v>854</v>
      </c>
      <c r="BE26" s="289" t="s">
        <v>854</v>
      </c>
      <c r="BF26" s="289" t="s">
        <v>854</v>
      </c>
      <c r="BG26" s="289" t="s">
        <v>854</v>
      </c>
      <c r="BH26" s="289" t="s">
        <v>854</v>
      </c>
      <c r="BI26" s="289" t="s">
        <v>854</v>
      </c>
      <c r="BJ26" s="289" t="s">
        <v>854</v>
      </c>
      <c r="BK26" s="289" t="s">
        <v>854</v>
      </c>
      <c r="BL26" s="289" t="s">
        <v>854</v>
      </c>
      <c r="BM26" s="289"/>
      <c r="BN26" s="289"/>
      <c r="BO26" s="289"/>
      <c r="BP26" s="289"/>
      <c r="BQ26" s="289"/>
      <c r="BR26" s="289"/>
      <c r="BS26" s="289"/>
      <c r="BT26" s="289"/>
      <c r="BU26" s="289"/>
      <c r="BV26" s="289"/>
      <c r="BW26" s="289"/>
      <c r="BY26" s="289"/>
      <c r="BZ26" s="289"/>
      <c r="CA26" s="289"/>
      <c r="CB26" s="289"/>
      <c r="CC26" s="289"/>
      <c r="CD26" s="289"/>
      <c r="CE26" s="289"/>
      <c r="CF26" s="289"/>
      <c r="CG26" s="289"/>
      <c r="CH26" s="289"/>
      <c r="CI26" s="289"/>
      <c r="CJ26" s="289"/>
      <c r="CK26" s="289"/>
      <c r="CL26" s="289"/>
      <c r="CM26" s="289"/>
      <c r="CN26" s="289"/>
      <c r="CO26" s="289"/>
      <c r="CP26" s="289"/>
      <c r="CQ26" s="289"/>
      <c r="CR26" s="289"/>
      <c r="CS26" s="289"/>
      <c r="CT26" s="289"/>
      <c r="CU26" s="289"/>
    </row>
    <row r="27" spans="2:99" ht="52.5" customHeight="1" x14ac:dyDescent="0.35">
      <c r="B27" s="305" t="s">
        <v>1198</v>
      </c>
      <c r="C27" s="303" t="s">
        <v>1199</v>
      </c>
      <c r="D27" s="282">
        <v>16</v>
      </c>
      <c r="E27" s="282" t="s">
        <v>1200</v>
      </c>
      <c r="F27" s="287" t="s">
        <v>1201</v>
      </c>
      <c r="G27" s="284" t="s">
        <v>1096</v>
      </c>
      <c r="H27" s="284" t="s">
        <v>290</v>
      </c>
      <c r="I27" s="287" t="s">
        <v>1202</v>
      </c>
      <c r="J27" s="284" t="s">
        <v>1098</v>
      </c>
      <c r="K27" s="284" t="s">
        <v>1166</v>
      </c>
      <c r="L27" s="287" t="s">
        <v>1100</v>
      </c>
      <c r="M27" s="291"/>
      <c r="N27" s="284" t="s">
        <v>1129</v>
      </c>
      <c r="O27" s="287" t="s">
        <v>1203</v>
      </c>
      <c r="P27" s="260"/>
      <c r="Q27" s="282">
        <v>16</v>
      </c>
      <c r="R27" s="286"/>
      <c r="S27" s="287" t="s">
        <v>1103</v>
      </c>
      <c r="T27" s="282" t="s">
        <v>1131</v>
      </c>
      <c r="U27" s="286"/>
      <c r="V27" s="286"/>
      <c r="W27" s="284" t="s">
        <v>1105</v>
      </c>
      <c r="X27" s="284">
        <v>2025</v>
      </c>
      <c r="Y27" s="284" t="s">
        <v>1143</v>
      </c>
      <c r="Z27" s="284" t="s">
        <v>1107</v>
      </c>
      <c r="AA27" s="284" t="s">
        <v>1144</v>
      </c>
      <c r="AB27" s="287" t="s">
        <v>1109</v>
      </c>
      <c r="AC27" s="284">
        <v>2023</v>
      </c>
      <c r="AD27" s="288">
        <v>38402.026196716099</v>
      </c>
      <c r="AE27" s="260"/>
      <c r="AF27" s="289"/>
      <c r="AG27" s="289"/>
      <c r="AH27" s="289"/>
      <c r="AI27" s="289"/>
      <c r="AJ27" s="289"/>
      <c r="AK27" s="289"/>
      <c r="AL27" s="289"/>
      <c r="AM27" s="289"/>
      <c r="AN27" s="287" t="s">
        <v>1110</v>
      </c>
      <c r="AO27" s="260"/>
      <c r="AP27" s="289"/>
      <c r="AQ27" s="289"/>
      <c r="AR27" s="289"/>
      <c r="AS27" s="289"/>
      <c r="AU27" s="282">
        <v>16</v>
      </c>
      <c r="AV27" s="289"/>
      <c r="AW27" s="289" t="s">
        <v>854</v>
      </c>
      <c r="AX27" s="289" t="s">
        <v>854</v>
      </c>
      <c r="AY27" s="289" t="s">
        <v>854</v>
      </c>
      <c r="AZ27" s="290">
        <v>300</v>
      </c>
      <c r="BA27" s="289" t="s">
        <v>854</v>
      </c>
      <c r="BB27" s="289" t="s">
        <v>854</v>
      </c>
      <c r="BC27" s="289" t="s">
        <v>854</v>
      </c>
      <c r="BD27" s="289" t="s">
        <v>854</v>
      </c>
      <c r="BE27" s="289" t="s">
        <v>854</v>
      </c>
      <c r="BF27" s="289" t="s">
        <v>854</v>
      </c>
      <c r="BG27" s="289" t="s">
        <v>854</v>
      </c>
      <c r="BH27" s="289" t="s">
        <v>854</v>
      </c>
      <c r="BI27" s="289" t="s">
        <v>854</v>
      </c>
      <c r="BJ27" s="289" t="s">
        <v>854</v>
      </c>
      <c r="BK27" s="289" t="s">
        <v>854</v>
      </c>
      <c r="BL27" s="289" t="s">
        <v>854</v>
      </c>
      <c r="BM27" s="289"/>
      <c r="BN27" s="289"/>
      <c r="BO27" s="289"/>
      <c r="BP27" s="289"/>
      <c r="BQ27" s="289"/>
      <c r="BR27" s="289"/>
      <c r="BS27" s="289"/>
      <c r="BT27" s="289"/>
      <c r="BU27" s="289"/>
      <c r="BV27" s="289"/>
      <c r="BW27" s="289"/>
      <c r="BY27" s="289"/>
      <c r="BZ27" s="289"/>
      <c r="CA27" s="289"/>
      <c r="CB27" s="289"/>
      <c r="CC27" s="289"/>
      <c r="CD27" s="289"/>
      <c r="CE27" s="289"/>
      <c r="CF27" s="289"/>
      <c r="CG27" s="289"/>
      <c r="CH27" s="289"/>
      <c r="CI27" s="289"/>
      <c r="CJ27" s="289"/>
      <c r="CK27" s="289"/>
      <c r="CL27" s="289"/>
      <c r="CM27" s="289"/>
      <c r="CN27" s="289"/>
      <c r="CO27" s="289"/>
      <c r="CP27" s="289"/>
      <c r="CQ27" s="289"/>
      <c r="CR27" s="289"/>
      <c r="CS27" s="289"/>
      <c r="CT27" s="289"/>
      <c r="CU27" s="289"/>
    </row>
    <row r="28" spans="2:99" ht="42" x14ac:dyDescent="0.35">
      <c r="B28" s="308" t="s">
        <v>1204</v>
      </c>
      <c r="C28" s="303" t="s">
        <v>1205</v>
      </c>
      <c r="D28" s="282">
        <v>17</v>
      </c>
      <c r="E28" s="292">
        <v>198</v>
      </c>
      <c r="F28" s="283" t="s">
        <v>1206</v>
      </c>
      <c r="G28" s="284" t="s">
        <v>1096</v>
      </c>
      <c r="H28" s="284" t="s">
        <v>290</v>
      </c>
      <c r="I28" s="283" t="s">
        <v>1207</v>
      </c>
      <c r="J28" s="284" t="s">
        <v>1098</v>
      </c>
      <c r="K28" s="284" t="s">
        <v>1208</v>
      </c>
      <c r="L28" s="283" t="s">
        <v>1100</v>
      </c>
      <c r="M28" s="285"/>
      <c r="N28" s="284" t="s">
        <v>1129</v>
      </c>
      <c r="O28" s="283" t="s">
        <v>1209</v>
      </c>
      <c r="P28" s="260"/>
      <c r="Q28" s="282">
        <v>17</v>
      </c>
      <c r="R28" s="286"/>
      <c r="S28" s="287" t="s">
        <v>1103</v>
      </c>
      <c r="T28" s="282"/>
      <c r="U28" s="286"/>
      <c r="V28" s="286"/>
      <c r="W28" s="284" t="s">
        <v>1105</v>
      </c>
      <c r="X28" s="284">
        <v>2021</v>
      </c>
      <c r="Y28" s="284"/>
      <c r="Z28" s="284" t="s">
        <v>1107</v>
      </c>
      <c r="AA28" s="284" t="s">
        <v>1144</v>
      </c>
      <c r="AB28" s="287" t="s">
        <v>1109</v>
      </c>
      <c r="AC28" s="284">
        <v>2023</v>
      </c>
      <c r="AD28" s="288">
        <v>38402.026196716099</v>
      </c>
      <c r="AE28" s="260"/>
      <c r="AF28" s="289"/>
      <c r="AG28" s="289"/>
      <c r="AH28" s="289"/>
      <c r="AI28" s="289"/>
      <c r="AJ28" s="289"/>
      <c r="AK28" s="289"/>
      <c r="AL28" s="289"/>
      <c r="AM28" s="289"/>
      <c r="AN28" s="287" t="s">
        <v>1110</v>
      </c>
      <c r="AO28" s="260"/>
      <c r="AP28" s="289"/>
      <c r="AQ28" s="289"/>
      <c r="AR28" s="289"/>
      <c r="AS28" s="289"/>
      <c r="AU28" s="282">
        <v>17</v>
      </c>
      <c r="AV28" s="289"/>
      <c r="AW28" s="289" t="s">
        <v>854</v>
      </c>
      <c r="AX28" s="289" t="s">
        <v>854</v>
      </c>
      <c r="AY28" s="289" t="s">
        <v>854</v>
      </c>
      <c r="AZ28" s="290">
        <v>350</v>
      </c>
      <c r="BA28" s="289" t="s">
        <v>854</v>
      </c>
      <c r="BB28" s="289" t="s">
        <v>854</v>
      </c>
      <c r="BC28" s="289" t="s">
        <v>854</v>
      </c>
      <c r="BD28" s="289" t="s">
        <v>854</v>
      </c>
      <c r="BE28" s="289" t="s">
        <v>854</v>
      </c>
      <c r="BF28" s="289" t="s">
        <v>854</v>
      </c>
      <c r="BG28" s="289" t="s">
        <v>854</v>
      </c>
      <c r="BH28" s="289" t="s">
        <v>854</v>
      </c>
      <c r="BI28" s="289" t="s">
        <v>854</v>
      </c>
      <c r="BJ28" s="289" t="s">
        <v>854</v>
      </c>
      <c r="BK28" s="289" t="s">
        <v>854</v>
      </c>
      <c r="BL28" s="289" t="s">
        <v>854</v>
      </c>
      <c r="BM28" s="289"/>
      <c r="BN28" s="289"/>
      <c r="BO28" s="289"/>
      <c r="BP28" s="289"/>
      <c r="BQ28" s="289"/>
      <c r="BR28" s="289"/>
      <c r="BS28" s="289"/>
      <c r="BT28" s="289"/>
      <c r="BU28" s="289"/>
      <c r="BV28" s="289"/>
      <c r="BW28" s="289"/>
      <c r="BY28" s="289"/>
      <c r="BZ28" s="289"/>
      <c r="CA28" s="289"/>
      <c r="CB28" s="289"/>
      <c r="CC28" s="289"/>
      <c r="CD28" s="289"/>
      <c r="CE28" s="289"/>
      <c r="CF28" s="289"/>
      <c r="CG28" s="289"/>
      <c r="CH28" s="289"/>
      <c r="CI28" s="289"/>
      <c r="CJ28" s="289"/>
      <c r="CK28" s="289"/>
      <c r="CL28" s="289"/>
      <c r="CM28" s="289"/>
      <c r="CN28" s="289"/>
      <c r="CO28" s="289"/>
      <c r="CP28" s="289"/>
      <c r="CQ28" s="289"/>
      <c r="CR28" s="289"/>
      <c r="CS28" s="289"/>
      <c r="CT28" s="289"/>
      <c r="CU28" s="289"/>
    </row>
    <row r="29" spans="2:99" ht="52.5" customHeight="1" thickBot="1" x14ac:dyDescent="0.4">
      <c r="B29" s="309" t="s">
        <v>1210</v>
      </c>
      <c r="C29" s="303" t="s">
        <v>1211</v>
      </c>
      <c r="D29" s="282">
        <v>18</v>
      </c>
      <c r="E29" s="292">
        <v>199</v>
      </c>
      <c r="F29" s="287" t="s">
        <v>1212</v>
      </c>
      <c r="G29" s="284" t="s">
        <v>1096</v>
      </c>
      <c r="H29" s="284" t="s">
        <v>290</v>
      </c>
      <c r="I29" s="287" t="s">
        <v>1202</v>
      </c>
      <c r="J29" s="284" t="s">
        <v>1098</v>
      </c>
      <c r="K29" s="284" t="s">
        <v>1208</v>
      </c>
      <c r="L29" s="287" t="s">
        <v>1100</v>
      </c>
      <c r="M29" s="291"/>
      <c r="N29" s="284" t="s">
        <v>1129</v>
      </c>
      <c r="O29" s="287" t="s">
        <v>1213</v>
      </c>
      <c r="P29" s="260"/>
      <c r="Q29" s="282">
        <v>18</v>
      </c>
      <c r="R29" s="286"/>
      <c r="S29" s="287" t="s">
        <v>1103</v>
      </c>
      <c r="T29" s="282"/>
      <c r="U29" s="286"/>
      <c r="V29" s="286"/>
      <c r="W29" s="284" t="s">
        <v>1105</v>
      </c>
      <c r="X29" s="284">
        <v>2025</v>
      </c>
      <c r="Y29" s="284"/>
      <c r="Z29" s="284" t="s">
        <v>1107</v>
      </c>
      <c r="AA29" s="284" t="s">
        <v>1144</v>
      </c>
      <c r="AB29" s="287" t="s">
        <v>1109</v>
      </c>
      <c r="AC29" s="284">
        <v>2023</v>
      </c>
      <c r="AD29" s="288">
        <v>38402.026196716099</v>
      </c>
      <c r="AE29" s="260"/>
      <c r="AF29" s="289"/>
      <c r="AG29" s="289"/>
      <c r="AH29" s="289"/>
      <c r="AI29" s="289"/>
      <c r="AJ29" s="289"/>
      <c r="AK29" s="289"/>
      <c r="AL29" s="289"/>
      <c r="AM29" s="289"/>
      <c r="AN29" s="287" t="s">
        <v>1110</v>
      </c>
      <c r="AO29" s="260"/>
      <c r="AP29" s="289"/>
      <c r="AQ29" s="289"/>
      <c r="AR29" s="289"/>
      <c r="AS29" s="289"/>
      <c r="AU29" s="282">
        <v>18</v>
      </c>
      <c r="AV29" s="289"/>
      <c r="AW29" s="289" t="s">
        <v>854</v>
      </c>
      <c r="AX29" s="289" t="s">
        <v>854</v>
      </c>
      <c r="AY29" s="289" t="s">
        <v>854</v>
      </c>
      <c r="AZ29" s="290">
        <v>500</v>
      </c>
      <c r="BA29" s="289" t="s">
        <v>854</v>
      </c>
      <c r="BB29" s="289" t="s">
        <v>854</v>
      </c>
      <c r="BC29" s="289" t="s">
        <v>854</v>
      </c>
      <c r="BD29" s="289" t="s">
        <v>854</v>
      </c>
      <c r="BE29" s="289" t="s">
        <v>854</v>
      </c>
      <c r="BF29" s="289" t="s">
        <v>854</v>
      </c>
      <c r="BG29" s="289" t="s">
        <v>854</v>
      </c>
      <c r="BH29" s="289" t="s">
        <v>854</v>
      </c>
      <c r="BI29" s="289" t="s">
        <v>854</v>
      </c>
      <c r="BJ29" s="289" t="s">
        <v>854</v>
      </c>
      <c r="BK29" s="289" t="s">
        <v>854</v>
      </c>
      <c r="BL29" s="289" t="s">
        <v>854</v>
      </c>
      <c r="BM29" s="289"/>
      <c r="BN29" s="289"/>
      <c r="BO29" s="289"/>
      <c r="BP29" s="289"/>
      <c r="BQ29" s="289"/>
      <c r="BR29" s="289"/>
      <c r="BS29" s="289"/>
      <c r="BT29" s="289"/>
      <c r="BU29" s="289"/>
      <c r="BV29" s="289"/>
      <c r="BW29" s="289"/>
      <c r="BY29" s="289"/>
      <c r="BZ29" s="289"/>
      <c r="CA29" s="289"/>
      <c r="CB29" s="289"/>
      <c r="CC29" s="289"/>
      <c r="CD29" s="289"/>
      <c r="CE29" s="289"/>
      <c r="CF29" s="289"/>
      <c r="CG29" s="289"/>
      <c r="CH29" s="289"/>
      <c r="CI29" s="289"/>
      <c r="CJ29" s="289"/>
      <c r="CK29" s="289"/>
      <c r="CL29" s="289"/>
      <c r="CM29" s="289"/>
      <c r="CN29" s="289"/>
      <c r="CO29" s="289"/>
      <c r="CP29" s="289"/>
      <c r="CQ29" s="289"/>
      <c r="CR29" s="289"/>
      <c r="CS29" s="289"/>
      <c r="CT29" s="289"/>
      <c r="CU29" s="289"/>
    </row>
    <row r="30" spans="2:99" ht="272.25" customHeight="1" x14ac:dyDescent="0.35">
      <c r="B30" s="304" t="s">
        <v>1214</v>
      </c>
      <c r="C30" s="303" t="s">
        <v>1215</v>
      </c>
      <c r="D30" s="282">
        <v>19</v>
      </c>
      <c r="E30" s="282" t="s">
        <v>1216</v>
      </c>
      <c r="F30" s="283" t="s">
        <v>1217</v>
      </c>
      <c r="G30" s="284" t="s">
        <v>1096</v>
      </c>
      <c r="H30" s="284" t="s">
        <v>290</v>
      </c>
      <c r="I30" s="283" t="s">
        <v>1218</v>
      </c>
      <c r="J30" s="284" t="s">
        <v>1098</v>
      </c>
      <c r="K30" s="284" t="s">
        <v>1219</v>
      </c>
      <c r="L30" s="283" t="s">
        <v>1100</v>
      </c>
      <c r="M30" s="285"/>
      <c r="N30" s="284" t="s">
        <v>1220</v>
      </c>
      <c r="O30" s="283" t="s">
        <v>1221</v>
      </c>
      <c r="P30" s="260"/>
      <c r="Q30" s="282">
        <v>19</v>
      </c>
      <c r="R30" s="286"/>
      <c r="S30" s="287" t="s">
        <v>1222</v>
      </c>
      <c r="T30" s="282" t="s">
        <v>1223</v>
      </c>
      <c r="U30" s="286"/>
      <c r="V30" s="286"/>
      <c r="W30" s="284" t="s">
        <v>1142</v>
      </c>
      <c r="X30" s="284">
        <v>2005</v>
      </c>
      <c r="Y30" s="284" t="s">
        <v>1143</v>
      </c>
      <c r="Z30" s="284" t="s">
        <v>1107</v>
      </c>
      <c r="AA30" s="284" t="s">
        <v>1224</v>
      </c>
      <c r="AB30" s="287" t="s">
        <v>1109</v>
      </c>
      <c r="AC30" s="284">
        <v>2023</v>
      </c>
      <c r="AD30" s="288">
        <v>38402.026196716099</v>
      </c>
      <c r="AE30" s="260"/>
      <c r="AF30" s="289"/>
      <c r="AG30" s="289"/>
      <c r="AH30" s="289"/>
      <c r="AI30" s="289"/>
      <c r="AJ30" s="289"/>
      <c r="AK30" s="289"/>
      <c r="AL30" s="289"/>
      <c r="AM30" s="289"/>
      <c r="AN30" s="287" t="s">
        <v>1110</v>
      </c>
      <c r="AO30" s="260"/>
      <c r="AP30" s="289"/>
      <c r="AQ30" s="289"/>
      <c r="AR30" s="289"/>
      <c r="AS30" s="289"/>
      <c r="AU30" s="282">
        <v>19</v>
      </c>
      <c r="AV30" s="289"/>
      <c r="AW30" s="289" t="s">
        <v>854</v>
      </c>
      <c r="AX30" s="289" t="s">
        <v>854</v>
      </c>
      <c r="AY30" s="289" t="s">
        <v>854</v>
      </c>
      <c r="AZ30" s="290">
        <v>400</v>
      </c>
      <c r="BA30" s="289" t="s">
        <v>854</v>
      </c>
      <c r="BB30" s="289" t="s">
        <v>854</v>
      </c>
      <c r="BC30" s="289" t="s">
        <v>854</v>
      </c>
      <c r="BD30" s="289" t="s">
        <v>854</v>
      </c>
      <c r="BE30" s="289" t="s">
        <v>854</v>
      </c>
      <c r="BF30" s="289" t="s">
        <v>854</v>
      </c>
      <c r="BG30" s="289" t="s">
        <v>854</v>
      </c>
      <c r="BH30" s="289" t="s">
        <v>854</v>
      </c>
      <c r="BI30" s="289" t="s">
        <v>854</v>
      </c>
      <c r="BJ30" s="289" t="s">
        <v>854</v>
      </c>
      <c r="BK30" s="289" t="s">
        <v>854</v>
      </c>
      <c r="BL30" s="289" t="s">
        <v>854</v>
      </c>
      <c r="BM30" s="289"/>
      <c r="BN30" s="289"/>
      <c r="BO30" s="289"/>
      <c r="BP30" s="289"/>
      <c r="BQ30" s="289"/>
      <c r="BR30" s="289"/>
      <c r="BS30" s="289"/>
      <c r="BT30" s="289"/>
      <c r="BU30" s="289"/>
      <c r="BV30" s="289"/>
      <c r="BW30" s="289"/>
      <c r="BY30" s="289"/>
      <c r="BZ30" s="289"/>
      <c r="CA30" s="289"/>
      <c r="CB30" s="289"/>
      <c r="CC30" s="289"/>
      <c r="CD30" s="289"/>
      <c r="CE30" s="289"/>
      <c r="CF30" s="289"/>
      <c r="CG30" s="289"/>
      <c r="CH30" s="289"/>
      <c r="CI30" s="289"/>
      <c r="CJ30" s="289"/>
      <c r="CK30" s="289"/>
      <c r="CL30" s="289"/>
      <c r="CM30" s="289"/>
      <c r="CN30" s="289"/>
      <c r="CO30" s="289"/>
      <c r="CP30" s="289"/>
      <c r="CQ30" s="289"/>
      <c r="CR30" s="289"/>
      <c r="CS30" s="289"/>
      <c r="CT30" s="289"/>
      <c r="CU30" s="289"/>
    </row>
    <row r="31" spans="2:99" ht="92.25" customHeight="1" x14ac:dyDescent="0.35">
      <c r="B31" s="305" t="s">
        <v>1225</v>
      </c>
      <c r="C31" s="303" t="s">
        <v>1226</v>
      </c>
      <c r="D31" s="282">
        <v>20</v>
      </c>
      <c r="E31" s="282" t="s">
        <v>1227</v>
      </c>
      <c r="F31" s="287" t="s">
        <v>1228</v>
      </c>
      <c r="G31" s="284" t="s">
        <v>1096</v>
      </c>
      <c r="H31" s="284" t="s">
        <v>290</v>
      </c>
      <c r="I31" s="287" t="s">
        <v>1229</v>
      </c>
      <c r="J31" s="284" t="s">
        <v>1098</v>
      </c>
      <c r="K31" s="284" t="s">
        <v>1184</v>
      </c>
      <c r="L31" s="287" t="s">
        <v>1100</v>
      </c>
      <c r="M31" s="291"/>
      <c r="N31" s="284" t="s">
        <v>1230</v>
      </c>
      <c r="O31" s="287" t="s">
        <v>1231</v>
      </c>
      <c r="P31" s="260"/>
      <c r="Q31" s="282">
        <v>20</v>
      </c>
      <c r="R31" s="286"/>
      <c r="S31" s="287" t="s">
        <v>1232</v>
      </c>
      <c r="T31" s="282" t="s">
        <v>1168</v>
      </c>
      <c r="U31" s="286"/>
      <c r="V31" s="286"/>
      <c r="W31" s="284" t="s">
        <v>1142</v>
      </c>
      <c r="X31" s="284">
        <v>1993</v>
      </c>
      <c r="Y31" s="284" t="s">
        <v>1143</v>
      </c>
      <c r="Z31" s="284" t="s">
        <v>1107</v>
      </c>
      <c r="AA31" s="284" t="s">
        <v>1233</v>
      </c>
      <c r="AB31" s="287" t="s">
        <v>1109</v>
      </c>
      <c r="AC31" s="284">
        <v>2023</v>
      </c>
      <c r="AD31" s="288">
        <v>38402.026196716099</v>
      </c>
      <c r="AE31" s="260"/>
      <c r="AF31" s="289"/>
      <c r="AG31" s="289"/>
      <c r="AH31" s="289"/>
      <c r="AI31" s="289"/>
      <c r="AJ31" s="289"/>
      <c r="AK31" s="289"/>
      <c r="AL31" s="289"/>
      <c r="AM31" s="289"/>
      <c r="AN31" s="287" t="s">
        <v>1234</v>
      </c>
      <c r="AO31" s="260"/>
      <c r="AP31" s="289"/>
      <c r="AQ31" s="289"/>
      <c r="AR31" s="289"/>
      <c r="AS31" s="289"/>
      <c r="AU31" s="282">
        <v>20</v>
      </c>
      <c r="AV31" s="289"/>
      <c r="AW31" s="289" t="s">
        <v>854</v>
      </c>
      <c r="AX31" s="289" t="s">
        <v>854</v>
      </c>
      <c r="AY31" s="289" t="s">
        <v>854</v>
      </c>
      <c r="AZ31" s="290" t="s">
        <v>854</v>
      </c>
      <c r="BA31" s="289" t="s">
        <v>854</v>
      </c>
      <c r="BB31" s="289" t="s">
        <v>854</v>
      </c>
      <c r="BC31" s="289" t="s">
        <v>854</v>
      </c>
      <c r="BD31" s="289" t="s">
        <v>854</v>
      </c>
      <c r="BE31" s="289" t="s">
        <v>854</v>
      </c>
      <c r="BF31" s="289" t="s">
        <v>854</v>
      </c>
      <c r="BG31" s="289" t="s">
        <v>854</v>
      </c>
      <c r="BH31" s="289" t="s">
        <v>854</v>
      </c>
      <c r="BI31" s="289" t="s">
        <v>854</v>
      </c>
      <c r="BJ31" s="289" t="s">
        <v>854</v>
      </c>
      <c r="BK31" s="289" t="s">
        <v>854</v>
      </c>
      <c r="BL31" s="289" t="s">
        <v>854</v>
      </c>
      <c r="BM31" s="289"/>
      <c r="BN31" s="289"/>
      <c r="BO31" s="289"/>
      <c r="BP31" s="289"/>
      <c r="BQ31" s="289"/>
      <c r="BR31" s="289"/>
      <c r="BS31" s="289"/>
      <c r="BT31" s="289"/>
      <c r="BU31" s="289"/>
      <c r="BV31" s="289"/>
      <c r="BW31" s="289"/>
      <c r="BY31" s="289"/>
      <c r="BZ31" s="289"/>
      <c r="CA31" s="289"/>
      <c r="CB31" s="289"/>
      <c r="CC31" s="289"/>
      <c r="CD31" s="289"/>
      <c r="CE31" s="289"/>
      <c r="CF31" s="289"/>
      <c r="CG31" s="289"/>
      <c r="CH31" s="289"/>
      <c r="CI31" s="289"/>
      <c r="CJ31" s="289"/>
      <c r="CK31" s="289"/>
      <c r="CL31" s="289"/>
      <c r="CM31" s="289"/>
      <c r="CN31" s="289"/>
      <c r="CO31" s="289"/>
      <c r="CP31" s="289"/>
      <c r="CQ31" s="289"/>
      <c r="CR31" s="289"/>
      <c r="CS31" s="289"/>
      <c r="CT31" s="289"/>
      <c r="CU31" s="289"/>
    </row>
    <row r="32" spans="2:99" ht="118.5" customHeight="1" x14ac:dyDescent="0.35">
      <c r="B32" s="305" t="s">
        <v>1235</v>
      </c>
      <c r="C32" s="303" t="s">
        <v>1236</v>
      </c>
      <c r="D32" s="282">
        <v>21</v>
      </c>
      <c r="E32" s="282" t="s">
        <v>1237</v>
      </c>
      <c r="F32" s="283" t="s">
        <v>1238</v>
      </c>
      <c r="G32" s="284" t="s">
        <v>1096</v>
      </c>
      <c r="H32" s="284" t="s">
        <v>290</v>
      </c>
      <c r="I32" s="283" t="s">
        <v>1229</v>
      </c>
      <c r="J32" s="284" t="s">
        <v>1098</v>
      </c>
      <c r="K32" s="284" t="s">
        <v>1184</v>
      </c>
      <c r="L32" s="283" t="s">
        <v>1100</v>
      </c>
      <c r="M32" s="285"/>
      <c r="N32" s="284" t="s">
        <v>1230</v>
      </c>
      <c r="O32" s="283" t="s">
        <v>1239</v>
      </c>
      <c r="P32" s="260"/>
      <c r="Q32" s="282">
        <v>21</v>
      </c>
      <c r="R32" s="286"/>
      <c r="S32" s="287" t="s">
        <v>1240</v>
      </c>
      <c r="T32" s="282" t="s">
        <v>1168</v>
      </c>
      <c r="U32" s="286"/>
      <c r="V32" s="286"/>
      <c r="W32" s="284" t="s">
        <v>1142</v>
      </c>
      <c r="X32" s="284">
        <v>2008</v>
      </c>
      <c r="Y32" s="284" t="s">
        <v>1143</v>
      </c>
      <c r="Z32" s="284" t="s">
        <v>1107</v>
      </c>
      <c r="AA32" s="284" t="s">
        <v>1233</v>
      </c>
      <c r="AB32" s="287" t="s">
        <v>1109</v>
      </c>
      <c r="AC32" s="284">
        <v>2023</v>
      </c>
      <c r="AD32" s="288">
        <v>38402.026196716099</v>
      </c>
      <c r="AE32" s="260"/>
      <c r="AF32" s="289"/>
      <c r="AG32" s="289"/>
      <c r="AH32" s="289"/>
      <c r="AI32" s="289"/>
      <c r="AJ32" s="289"/>
      <c r="AK32" s="289"/>
      <c r="AL32" s="289"/>
      <c r="AM32" s="289"/>
      <c r="AN32" s="287" t="s">
        <v>1234</v>
      </c>
      <c r="AO32" s="260"/>
      <c r="AP32" s="289"/>
      <c r="AQ32" s="289"/>
      <c r="AR32" s="289"/>
      <c r="AS32" s="289"/>
      <c r="AU32" s="282">
        <v>21</v>
      </c>
      <c r="AV32" s="289"/>
      <c r="AW32" s="289" t="s">
        <v>854</v>
      </c>
      <c r="AX32" s="289" t="s">
        <v>854</v>
      </c>
      <c r="AY32" s="289" t="s">
        <v>854</v>
      </c>
      <c r="AZ32" s="290" t="s">
        <v>854</v>
      </c>
      <c r="BA32" s="289" t="s">
        <v>854</v>
      </c>
      <c r="BB32" s="289" t="s">
        <v>854</v>
      </c>
      <c r="BC32" s="289" t="s">
        <v>854</v>
      </c>
      <c r="BD32" s="289" t="s">
        <v>854</v>
      </c>
      <c r="BE32" s="289" t="s">
        <v>854</v>
      </c>
      <c r="BF32" s="289" t="s">
        <v>854</v>
      </c>
      <c r="BG32" s="289" t="s">
        <v>854</v>
      </c>
      <c r="BH32" s="289" t="s">
        <v>854</v>
      </c>
      <c r="BI32" s="289" t="s">
        <v>854</v>
      </c>
      <c r="BJ32" s="289" t="s">
        <v>854</v>
      </c>
      <c r="BK32" s="289" t="s">
        <v>854</v>
      </c>
      <c r="BL32" s="289" t="s">
        <v>854</v>
      </c>
      <c r="BM32" s="289"/>
      <c r="BN32" s="289"/>
      <c r="BO32" s="289"/>
      <c r="BP32" s="289"/>
      <c r="BQ32" s="289"/>
      <c r="BR32" s="289"/>
      <c r="BS32" s="289"/>
      <c r="BT32" s="289"/>
      <c r="BU32" s="289"/>
      <c r="BV32" s="289"/>
      <c r="BW32" s="289"/>
      <c r="BY32" s="289"/>
      <c r="BZ32" s="289"/>
      <c r="CA32" s="289"/>
      <c r="CB32" s="289"/>
      <c r="CC32" s="289"/>
      <c r="CD32" s="289"/>
      <c r="CE32" s="289"/>
      <c r="CF32" s="289"/>
      <c r="CG32" s="289"/>
      <c r="CH32" s="289"/>
      <c r="CI32" s="289"/>
      <c r="CJ32" s="289"/>
      <c r="CK32" s="289"/>
      <c r="CL32" s="289"/>
      <c r="CM32" s="289"/>
      <c r="CN32" s="289"/>
      <c r="CO32" s="289"/>
      <c r="CP32" s="289"/>
      <c r="CQ32" s="289"/>
      <c r="CR32" s="289"/>
      <c r="CS32" s="289"/>
      <c r="CT32" s="289"/>
      <c r="CU32" s="289"/>
    </row>
    <row r="33" spans="2:99" ht="357" x14ac:dyDescent="0.35">
      <c r="B33" s="305" t="s">
        <v>1241</v>
      </c>
      <c r="C33" s="303" t="s">
        <v>1242</v>
      </c>
      <c r="D33" s="282">
        <v>22</v>
      </c>
      <c r="E33" s="282" t="s">
        <v>1243</v>
      </c>
      <c r="F33" s="287" t="s">
        <v>1244</v>
      </c>
      <c r="G33" s="284" t="s">
        <v>1096</v>
      </c>
      <c r="H33" s="284" t="s">
        <v>290</v>
      </c>
      <c r="I33" s="287" t="s">
        <v>1229</v>
      </c>
      <c r="J33" s="284" t="s">
        <v>1098</v>
      </c>
      <c r="K33" s="284" t="s">
        <v>1184</v>
      </c>
      <c r="L33" s="287" t="s">
        <v>1100</v>
      </c>
      <c r="M33" s="291"/>
      <c r="N33" s="284" t="s">
        <v>1230</v>
      </c>
      <c r="O33" s="287" t="s">
        <v>1245</v>
      </c>
      <c r="P33" s="260"/>
      <c r="Q33" s="282">
        <v>22</v>
      </c>
      <c r="R33" s="286"/>
      <c r="S33" s="287" t="s">
        <v>1246</v>
      </c>
      <c r="T33" s="282" t="s">
        <v>1168</v>
      </c>
      <c r="U33" s="286"/>
      <c r="V33" s="286"/>
      <c r="W33" s="284" t="s">
        <v>1142</v>
      </c>
      <c r="X33" s="284">
        <v>2013</v>
      </c>
      <c r="Y33" s="284" t="s">
        <v>1143</v>
      </c>
      <c r="Z33" s="284" t="s">
        <v>1107</v>
      </c>
      <c r="AA33" s="284" t="s">
        <v>1233</v>
      </c>
      <c r="AB33" s="287" t="s">
        <v>1109</v>
      </c>
      <c r="AC33" s="284">
        <v>2023</v>
      </c>
      <c r="AD33" s="288">
        <v>38402.026196716099</v>
      </c>
      <c r="AE33" s="260"/>
      <c r="AF33" s="289"/>
      <c r="AG33" s="289"/>
      <c r="AH33" s="289"/>
      <c r="AI33" s="289"/>
      <c r="AJ33" s="289"/>
      <c r="AK33" s="289"/>
      <c r="AL33" s="289"/>
      <c r="AM33" s="289"/>
      <c r="AN33" s="287" t="s">
        <v>1234</v>
      </c>
      <c r="AO33" s="260"/>
      <c r="AP33" s="289"/>
      <c r="AQ33" s="289"/>
      <c r="AR33" s="289"/>
      <c r="AS33" s="289"/>
      <c r="AU33" s="282">
        <v>22</v>
      </c>
      <c r="AV33" s="289"/>
      <c r="AW33" s="289" t="s">
        <v>854</v>
      </c>
      <c r="AX33" s="289" t="s">
        <v>854</v>
      </c>
      <c r="AY33" s="289" t="s">
        <v>854</v>
      </c>
      <c r="AZ33" s="290" t="s">
        <v>854</v>
      </c>
      <c r="BA33" s="289" t="s">
        <v>854</v>
      </c>
      <c r="BB33" s="289" t="s">
        <v>854</v>
      </c>
      <c r="BC33" s="289" t="s">
        <v>854</v>
      </c>
      <c r="BD33" s="289" t="s">
        <v>854</v>
      </c>
      <c r="BE33" s="289" t="s">
        <v>854</v>
      </c>
      <c r="BF33" s="289" t="s">
        <v>854</v>
      </c>
      <c r="BG33" s="289" t="s">
        <v>854</v>
      </c>
      <c r="BH33" s="289" t="s">
        <v>854</v>
      </c>
      <c r="BI33" s="289" t="s">
        <v>854</v>
      </c>
      <c r="BJ33" s="289" t="s">
        <v>854</v>
      </c>
      <c r="BK33" s="289" t="s">
        <v>854</v>
      </c>
      <c r="BL33" s="289" t="s">
        <v>854</v>
      </c>
      <c r="BM33" s="289"/>
      <c r="BN33" s="289"/>
      <c r="BO33" s="289"/>
      <c r="BP33" s="289"/>
      <c r="BQ33" s="289"/>
      <c r="BR33" s="289"/>
      <c r="BS33" s="289"/>
      <c r="BT33" s="289"/>
      <c r="BU33" s="289"/>
      <c r="BV33" s="289"/>
      <c r="BW33" s="289"/>
      <c r="BY33" s="289"/>
      <c r="BZ33" s="289"/>
      <c r="CA33" s="289"/>
      <c r="CB33" s="289"/>
      <c r="CC33" s="289"/>
      <c r="CD33" s="289"/>
      <c r="CE33" s="289"/>
      <c r="CF33" s="289"/>
      <c r="CG33" s="289"/>
      <c r="CH33" s="289"/>
      <c r="CI33" s="289"/>
      <c r="CJ33" s="289"/>
      <c r="CK33" s="289"/>
      <c r="CL33" s="289"/>
      <c r="CM33" s="289"/>
      <c r="CN33" s="289"/>
      <c r="CO33" s="289"/>
      <c r="CP33" s="289"/>
      <c r="CQ33" s="289"/>
      <c r="CR33" s="289"/>
      <c r="CS33" s="289"/>
      <c r="CT33" s="289"/>
      <c r="CU33" s="289"/>
    </row>
    <row r="34" spans="2:99" ht="273" customHeight="1" x14ac:dyDescent="0.35">
      <c r="B34" s="305" t="s">
        <v>1247</v>
      </c>
      <c r="C34" s="303" t="s">
        <v>1248</v>
      </c>
      <c r="D34" s="282">
        <v>23</v>
      </c>
      <c r="E34" s="282" t="s">
        <v>1249</v>
      </c>
      <c r="F34" s="283" t="s">
        <v>1250</v>
      </c>
      <c r="G34" s="284" t="s">
        <v>1096</v>
      </c>
      <c r="H34" s="284" t="s">
        <v>290</v>
      </c>
      <c r="I34" s="283" t="s">
        <v>1251</v>
      </c>
      <c r="J34" s="284" t="s">
        <v>1098</v>
      </c>
      <c r="K34" s="284" t="s">
        <v>1184</v>
      </c>
      <c r="L34" s="283" t="s">
        <v>1139</v>
      </c>
      <c r="M34" s="285"/>
      <c r="N34" s="284" t="s">
        <v>1230</v>
      </c>
      <c r="O34" s="283" t="s">
        <v>1252</v>
      </c>
      <c r="P34" s="260"/>
      <c r="Q34" s="282">
        <v>23</v>
      </c>
      <c r="R34" s="286"/>
      <c r="S34" s="287" t="s">
        <v>1253</v>
      </c>
      <c r="T34" s="282" t="s">
        <v>1168</v>
      </c>
      <c r="U34" s="286"/>
      <c r="V34" s="286"/>
      <c r="W34" s="284" t="s">
        <v>1142</v>
      </c>
      <c r="X34" s="284">
        <v>2008</v>
      </c>
      <c r="Y34" s="284" t="s">
        <v>1143</v>
      </c>
      <c r="Z34" s="284" t="s">
        <v>1107</v>
      </c>
      <c r="AA34" s="284" t="s">
        <v>1224</v>
      </c>
      <c r="AB34" s="287" t="s">
        <v>1109</v>
      </c>
      <c r="AC34" s="284">
        <v>2023</v>
      </c>
      <c r="AD34" s="288">
        <v>38402.026196716099</v>
      </c>
      <c r="AE34" s="260"/>
      <c r="AF34" s="289"/>
      <c r="AG34" s="289"/>
      <c r="AH34" s="289"/>
      <c r="AI34" s="289"/>
      <c r="AJ34" s="289"/>
      <c r="AK34" s="289"/>
      <c r="AL34" s="289"/>
      <c r="AM34" s="289"/>
      <c r="AN34" s="287" t="s">
        <v>1110</v>
      </c>
      <c r="AO34" s="260"/>
      <c r="AP34" s="289"/>
      <c r="AQ34" s="289"/>
      <c r="AR34" s="289"/>
      <c r="AS34" s="289"/>
      <c r="AU34" s="282">
        <v>23</v>
      </c>
      <c r="AV34" s="289"/>
      <c r="AW34" s="289" t="s">
        <v>854</v>
      </c>
      <c r="AX34" s="289" t="s">
        <v>854</v>
      </c>
      <c r="AY34" s="289" t="s">
        <v>854</v>
      </c>
      <c r="AZ34" s="290" t="s">
        <v>854</v>
      </c>
      <c r="BA34" s="289" t="s">
        <v>854</v>
      </c>
      <c r="BB34" s="289" t="s">
        <v>854</v>
      </c>
      <c r="BC34" s="289" t="s">
        <v>854</v>
      </c>
      <c r="BD34" s="289" t="s">
        <v>854</v>
      </c>
      <c r="BE34" s="289" t="s">
        <v>854</v>
      </c>
      <c r="BF34" s="289" t="s">
        <v>854</v>
      </c>
      <c r="BG34" s="289" t="s">
        <v>854</v>
      </c>
      <c r="BH34" s="289" t="s">
        <v>854</v>
      </c>
      <c r="BI34" s="289" t="s">
        <v>854</v>
      </c>
      <c r="BJ34" s="289" t="s">
        <v>854</v>
      </c>
      <c r="BK34" s="289" t="s">
        <v>854</v>
      </c>
      <c r="BL34" s="289" t="s">
        <v>854</v>
      </c>
      <c r="BM34" s="289"/>
      <c r="BN34" s="289"/>
      <c r="BO34" s="289"/>
      <c r="BP34" s="289"/>
      <c r="BQ34" s="289"/>
      <c r="BR34" s="289"/>
      <c r="BS34" s="289"/>
      <c r="BT34" s="289"/>
      <c r="BU34" s="289"/>
      <c r="BV34" s="289"/>
      <c r="BW34" s="289"/>
      <c r="BY34" s="289"/>
      <c r="BZ34" s="289"/>
      <c r="CA34" s="289"/>
      <c r="CB34" s="289"/>
      <c r="CC34" s="289"/>
      <c r="CD34" s="289"/>
      <c r="CE34" s="289"/>
      <c r="CF34" s="289"/>
      <c r="CG34" s="289"/>
      <c r="CH34" s="289"/>
      <c r="CI34" s="289"/>
      <c r="CJ34" s="289"/>
      <c r="CK34" s="289"/>
      <c r="CL34" s="289"/>
      <c r="CM34" s="289"/>
      <c r="CN34" s="289"/>
      <c r="CO34" s="289"/>
      <c r="CP34" s="289"/>
      <c r="CQ34" s="289"/>
      <c r="CR34" s="289"/>
      <c r="CS34" s="289"/>
      <c r="CT34" s="289"/>
      <c r="CU34" s="289"/>
    </row>
    <row r="35" spans="2:99" ht="52.5" x14ac:dyDescent="0.35">
      <c r="B35" s="305" t="s">
        <v>1254</v>
      </c>
      <c r="C35" s="303" t="s">
        <v>1255</v>
      </c>
      <c r="D35" s="282">
        <v>24</v>
      </c>
      <c r="E35" s="282" t="s">
        <v>1256</v>
      </c>
      <c r="F35" s="287" t="s">
        <v>1257</v>
      </c>
      <c r="G35" s="284" t="s">
        <v>1096</v>
      </c>
      <c r="H35" s="284" t="s">
        <v>290</v>
      </c>
      <c r="I35" s="287" t="s">
        <v>1258</v>
      </c>
      <c r="J35" s="284" t="s">
        <v>1098</v>
      </c>
      <c r="K35" s="284" t="s">
        <v>1259</v>
      </c>
      <c r="L35" s="287" t="s">
        <v>1139</v>
      </c>
      <c r="M35" s="291"/>
      <c r="N35" s="284" t="s">
        <v>1260</v>
      </c>
      <c r="O35" s="287" t="s">
        <v>1261</v>
      </c>
      <c r="P35" s="260"/>
      <c r="Q35" s="282">
        <v>24</v>
      </c>
      <c r="R35" s="286"/>
      <c r="S35" s="287" t="s">
        <v>1246</v>
      </c>
      <c r="T35" s="282" t="s">
        <v>1131</v>
      </c>
      <c r="U35" s="286"/>
      <c r="V35" s="286"/>
      <c r="W35" s="284" t="s">
        <v>1105</v>
      </c>
      <c r="X35" s="284">
        <v>2025</v>
      </c>
      <c r="Y35" s="284" t="s">
        <v>1143</v>
      </c>
      <c r="Z35" s="284" t="s">
        <v>1107</v>
      </c>
      <c r="AA35" s="284" t="s">
        <v>1108</v>
      </c>
      <c r="AB35" s="287" t="s">
        <v>1109</v>
      </c>
      <c r="AC35" s="284">
        <v>2023</v>
      </c>
      <c r="AD35" s="288">
        <v>38402.026196716099</v>
      </c>
      <c r="AE35" s="260"/>
      <c r="AF35" s="289"/>
      <c r="AG35" s="289"/>
      <c r="AH35" s="289"/>
      <c r="AI35" s="289"/>
      <c r="AJ35" s="289"/>
      <c r="AK35" s="289"/>
      <c r="AL35" s="289"/>
      <c r="AM35" s="289"/>
      <c r="AN35" s="287" t="s">
        <v>1110</v>
      </c>
      <c r="AO35" s="260"/>
      <c r="AP35" s="289"/>
      <c r="AQ35" s="289"/>
      <c r="AR35" s="289"/>
      <c r="AS35" s="289"/>
      <c r="AU35" s="282">
        <v>24</v>
      </c>
      <c r="AV35" s="289"/>
      <c r="AW35" s="289" t="s">
        <v>854</v>
      </c>
      <c r="AX35" s="289" t="s">
        <v>854</v>
      </c>
      <c r="AY35" s="289" t="s">
        <v>854</v>
      </c>
      <c r="AZ35" s="290" t="s">
        <v>1262</v>
      </c>
      <c r="BA35" s="289" t="s">
        <v>854</v>
      </c>
      <c r="BB35" s="289" t="s">
        <v>854</v>
      </c>
      <c r="BC35" s="289" t="s">
        <v>854</v>
      </c>
      <c r="BD35" s="289" t="s">
        <v>854</v>
      </c>
      <c r="BE35" s="289" t="s">
        <v>854</v>
      </c>
      <c r="BF35" s="289" t="s">
        <v>854</v>
      </c>
      <c r="BG35" s="289" t="s">
        <v>854</v>
      </c>
      <c r="BH35" s="289" t="s">
        <v>854</v>
      </c>
      <c r="BI35" s="289" t="s">
        <v>854</v>
      </c>
      <c r="BJ35" s="289" t="s">
        <v>854</v>
      </c>
      <c r="BK35" s="289" t="s">
        <v>854</v>
      </c>
      <c r="BL35" s="289" t="s">
        <v>854</v>
      </c>
      <c r="BM35" s="289"/>
      <c r="BN35" s="289"/>
      <c r="BO35" s="289"/>
      <c r="BP35" s="289"/>
      <c r="BQ35" s="289"/>
      <c r="BR35" s="289"/>
      <c r="BS35" s="289"/>
      <c r="BT35" s="289"/>
      <c r="BU35" s="289"/>
      <c r="BV35" s="289"/>
      <c r="BW35" s="289"/>
      <c r="BY35" s="289"/>
      <c r="BZ35" s="289"/>
      <c r="CA35" s="289"/>
      <c r="CB35" s="289"/>
      <c r="CC35" s="289"/>
      <c r="CD35" s="289"/>
      <c r="CE35" s="289"/>
      <c r="CF35" s="289"/>
      <c r="CG35" s="289"/>
      <c r="CH35" s="289"/>
      <c r="CI35" s="289"/>
      <c r="CJ35" s="289"/>
      <c r="CK35" s="289"/>
      <c r="CL35" s="289"/>
      <c r="CM35" s="289"/>
      <c r="CN35" s="289"/>
      <c r="CO35" s="289"/>
      <c r="CP35" s="289"/>
      <c r="CQ35" s="289"/>
      <c r="CR35" s="289"/>
      <c r="CS35" s="289"/>
      <c r="CT35" s="289"/>
      <c r="CU35" s="289"/>
    </row>
    <row r="36" spans="2:99" ht="49" customHeight="1" x14ac:dyDescent="0.35">
      <c r="B36" s="305" t="s">
        <v>1263</v>
      </c>
      <c r="C36" s="303" t="s">
        <v>1264</v>
      </c>
      <c r="D36" s="282">
        <v>25</v>
      </c>
      <c r="E36" s="282" t="s">
        <v>1265</v>
      </c>
      <c r="F36" s="283" t="s">
        <v>1266</v>
      </c>
      <c r="G36" s="284" t="s">
        <v>1096</v>
      </c>
      <c r="H36" s="284" t="s">
        <v>290</v>
      </c>
      <c r="I36" s="283" t="s">
        <v>1267</v>
      </c>
      <c r="J36" s="284" t="s">
        <v>1098</v>
      </c>
      <c r="K36" s="284" t="s">
        <v>1184</v>
      </c>
      <c r="L36" s="283" t="s">
        <v>1139</v>
      </c>
      <c r="M36" s="285"/>
      <c r="N36" s="284" t="s">
        <v>1260</v>
      </c>
      <c r="O36" s="283" t="s">
        <v>1268</v>
      </c>
      <c r="P36" s="260"/>
      <c r="Q36" s="282">
        <v>25</v>
      </c>
      <c r="R36" s="286"/>
      <c r="S36" s="287" t="s">
        <v>1246</v>
      </c>
      <c r="T36" s="282" t="s">
        <v>1131</v>
      </c>
      <c r="U36" s="286"/>
      <c r="V36" s="286"/>
      <c r="W36" s="284" t="s">
        <v>1105</v>
      </c>
      <c r="X36" s="284">
        <v>2021</v>
      </c>
      <c r="Y36" s="284" t="s">
        <v>1143</v>
      </c>
      <c r="Z36" s="284" t="s">
        <v>1107</v>
      </c>
      <c r="AA36" s="284" t="s">
        <v>1108</v>
      </c>
      <c r="AB36" s="287" t="s">
        <v>1109</v>
      </c>
      <c r="AC36" s="284">
        <v>2023</v>
      </c>
      <c r="AD36" s="288">
        <v>38402.026196716099</v>
      </c>
      <c r="AE36" s="260"/>
      <c r="AF36" s="289"/>
      <c r="AG36" s="289"/>
      <c r="AH36" s="289"/>
      <c r="AI36" s="289"/>
      <c r="AJ36" s="289"/>
      <c r="AK36" s="289"/>
      <c r="AL36" s="289"/>
      <c r="AM36" s="289"/>
      <c r="AN36" s="287" t="s">
        <v>1234</v>
      </c>
      <c r="AO36" s="260"/>
      <c r="AP36" s="289"/>
      <c r="AQ36" s="289"/>
      <c r="AR36" s="289"/>
      <c r="AS36" s="289"/>
      <c r="AU36" s="282">
        <v>25</v>
      </c>
      <c r="AV36" s="289"/>
      <c r="AW36" s="289" t="s">
        <v>854</v>
      </c>
      <c r="AX36" s="289" t="s">
        <v>854</v>
      </c>
      <c r="AY36" s="289" t="s">
        <v>854</v>
      </c>
      <c r="AZ36" s="290" t="s">
        <v>854</v>
      </c>
      <c r="BA36" s="289" t="s">
        <v>854</v>
      </c>
      <c r="BB36" s="289" t="s">
        <v>854</v>
      </c>
      <c r="BC36" s="289" t="s">
        <v>854</v>
      </c>
      <c r="BD36" s="289" t="s">
        <v>854</v>
      </c>
      <c r="BE36" s="289" t="s">
        <v>854</v>
      </c>
      <c r="BF36" s="289" t="s">
        <v>854</v>
      </c>
      <c r="BG36" s="289" t="s">
        <v>854</v>
      </c>
      <c r="BH36" s="289" t="s">
        <v>854</v>
      </c>
      <c r="BI36" s="289" t="s">
        <v>854</v>
      </c>
      <c r="BJ36" s="289" t="s">
        <v>854</v>
      </c>
      <c r="BK36" s="289" t="s">
        <v>854</v>
      </c>
      <c r="BL36" s="289" t="s">
        <v>854</v>
      </c>
      <c r="BM36" s="289"/>
      <c r="BN36" s="289"/>
      <c r="BO36" s="289"/>
      <c r="BP36" s="289"/>
      <c r="BQ36" s="289"/>
      <c r="BR36" s="289"/>
      <c r="BS36" s="289"/>
      <c r="BT36" s="289"/>
      <c r="BU36" s="289"/>
      <c r="BV36" s="289"/>
      <c r="BW36" s="289"/>
      <c r="BY36" s="289"/>
      <c r="BZ36" s="289"/>
      <c r="CA36" s="289"/>
      <c r="CB36" s="289"/>
      <c r="CC36" s="289"/>
      <c r="CD36" s="289"/>
      <c r="CE36" s="289"/>
      <c r="CF36" s="289"/>
      <c r="CG36" s="289"/>
      <c r="CH36" s="289"/>
      <c r="CI36" s="289"/>
      <c r="CJ36" s="289"/>
      <c r="CK36" s="289"/>
      <c r="CL36" s="289"/>
      <c r="CM36" s="289"/>
      <c r="CN36" s="289"/>
      <c r="CO36" s="289"/>
      <c r="CP36" s="289"/>
      <c r="CQ36" s="289"/>
      <c r="CR36" s="289"/>
      <c r="CS36" s="289"/>
      <c r="CT36" s="289"/>
      <c r="CU36" s="289"/>
    </row>
    <row r="37" spans="2:99" ht="219.75" customHeight="1" x14ac:dyDescent="0.35">
      <c r="B37" s="305" t="s">
        <v>1269</v>
      </c>
      <c r="C37" s="303" t="s">
        <v>1270</v>
      </c>
      <c r="D37" s="282">
        <v>26</v>
      </c>
      <c r="E37" s="282" t="s">
        <v>1271</v>
      </c>
      <c r="F37" s="287" t="s">
        <v>1272</v>
      </c>
      <c r="G37" s="284" t="s">
        <v>1096</v>
      </c>
      <c r="H37" s="284" t="s">
        <v>290</v>
      </c>
      <c r="I37" s="287" t="s">
        <v>1229</v>
      </c>
      <c r="J37" s="284" t="s">
        <v>1098</v>
      </c>
      <c r="K37" s="284" t="s">
        <v>1184</v>
      </c>
      <c r="L37" s="287" t="s">
        <v>1139</v>
      </c>
      <c r="M37" s="291"/>
      <c r="N37" s="284" t="s">
        <v>1260</v>
      </c>
      <c r="O37" s="287" t="s">
        <v>1273</v>
      </c>
      <c r="P37" s="260"/>
      <c r="Q37" s="282">
        <v>26</v>
      </c>
      <c r="R37" s="286"/>
      <c r="S37" s="287" t="s">
        <v>1246</v>
      </c>
      <c r="T37" s="282" t="s">
        <v>1131</v>
      </c>
      <c r="U37" s="286"/>
      <c r="V37" s="286"/>
      <c r="W37" s="284" t="s">
        <v>1105</v>
      </c>
      <c r="X37" s="284">
        <v>2021</v>
      </c>
      <c r="Y37" s="284" t="s">
        <v>1143</v>
      </c>
      <c r="Z37" s="284" t="s">
        <v>1107</v>
      </c>
      <c r="AA37" s="284" t="s">
        <v>1108</v>
      </c>
      <c r="AB37" s="287" t="s">
        <v>1109</v>
      </c>
      <c r="AC37" s="284">
        <v>2023</v>
      </c>
      <c r="AD37" s="288">
        <v>38402.026196716099</v>
      </c>
      <c r="AE37" s="260"/>
      <c r="AF37" s="289"/>
      <c r="AG37" s="289"/>
      <c r="AH37" s="289"/>
      <c r="AI37" s="289"/>
      <c r="AJ37" s="289"/>
      <c r="AK37" s="289"/>
      <c r="AL37" s="289"/>
      <c r="AM37" s="289"/>
      <c r="AN37" s="287" t="s">
        <v>1234</v>
      </c>
      <c r="AO37" s="260"/>
      <c r="AP37" s="289"/>
      <c r="AQ37" s="289"/>
      <c r="AR37" s="289"/>
      <c r="AS37" s="289"/>
      <c r="AU37" s="282">
        <v>26</v>
      </c>
      <c r="AV37" s="289"/>
      <c r="AW37" s="289" t="s">
        <v>854</v>
      </c>
      <c r="AX37" s="289" t="s">
        <v>854</v>
      </c>
      <c r="AY37" s="289" t="s">
        <v>854</v>
      </c>
      <c r="AZ37" s="290" t="s">
        <v>854</v>
      </c>
      <c r="BA37" s="289" t="s">
        <v>854</v>
      </c>
      <c r="BB37" s="289" t="s">
        <v>854</v>
      </c>
      <c r="BC37" s="289" t="s">
        <v>854</v>
      </c>
      <c r="BD37" s="289" t="s">
        <v>854</v>
      </c>
      <c r="BE37" s="289" t="s">
        <v>854</v>
      </c>
      <c r="BF37" s="289" t="s">
        <v>854</v>
      </c>
      <c r="BG37" s="289" t="s">
        <v>854</v>
      </c>
      <c r="BH37" s="289" t="s">
        <v>854</v>
      </c>
      <c r="BI37" s="289" t="s">
        <v>854</v>
      </c>
      <c r="BJ37" s="289" t="s">
        <v>854</v>
      </c>
      <c r="BK37" s="289" t="s">
        <v>854</v>
      </c>
      <c r="BL37" s="289" t="s">
        <v>854</v>
      </c>
      <c r="BM37" s="289"/>
      <c r="BN37" s="289"/>
      <c r="BO37" s="289"/>
      <c r="BP37" s="289"/>
      <c r="BQ37" s="289"/>
      <c r="BR37" s="289"/>
      <c r="BS37" s="289"/>
      <c r="BT37" s="289"/>
      <c r="BU37" s="289"/>
      <c r="BV37" s="289"/>
      <c r="BW37" s="289"/>
      <c r="BY37" s="289"/>
      <c r="BZ37" s="289"/>
      <c r="CA37" s="289"/>
      <c r="CB37" s="289"/>
      <c r="CC37" s="289"/>
      <c r="CD37" s="289"/>
      <c r="CE37" s="289"/>
      <c r="CF37" s="289"/>
      <c r="CG37" s="289"/>
      <c r="CH37" s="289"/>
      <c r="CI37" s="289"/>
      <c r="CJ37" s="289"/>
      <c r="CK37" s="289"/>
      <c r="CL37" s="289"/>
      <c r="CM37" s="289"/>
      <c r="CN37" s="289"/>
      <c r="CO37" s="289"/>
      <c r="CP37" s="289"/>
      <c r="CQ37" s="289"/>
      <c r="CR37" s="289"/>
      <c r="CS37" s="289"/>
      <c r="CT37" s="289"/>
      <c r="CU37" s="289"/>
    </row>
    <row r="38" spans="2:99" ht="42" x14ac:dyDescent="0.35">
      <c r="B38" s="307" t="s">
        <v>1274</v>
      </c>
      <c r="C38" s="303" t="s">
        <v>1275</v>
      </c>
      <c r="D38" s="282">
        <v>27</v>
      </c>
      <c r="E38" s="282" t="s">
        <v>1276</v>
      </c>
      <c r="F38" s="283" t="s">
        <v>1277</v>
      </c>
      <c r="G38" s="284" t="s">
        <v>1096</v>
      </c>
      <c r="H38" s="284" t="s">
        <v>290</v>
      </c>
      <c r="I38" s="283" t="s">
        <v>1278</v>
      </c>
      <c r="J38" s="284" t="s">
        <v>1098</v>
      </c>
      <c r="K38" s="284" t="s">
        <v>1184</v>
      </c>
      <c r="L38" s="283" t="s">
        <v>1139</v>
      </c>
      <c r="M38" s="285"/>
      <c r="N38" s="284" t="s">
        <v>1260</v>
      </c>
      <c r="O38" s="283" t="s">
        <v>1279</v>
      </c>
      <c r="P38" s="260"/>
      <c r="Q38" s="282">
        <v>27</v>
      </c>
      <c r="R38" s="286"/>
      <c r="S38" s="287" t="s">
        <v>1246</v>
      </c>
      <c r="T38" s="282" t="s">
        <v>1280</v>
      </c>
      <c r="U38" s="286"/>
      <c r="V38" s="286"/>
      <c r="W38" s="284" t="s">
        <v>1105</v>
      </c>
      <c r="X38" s="284">
        <v>2021</v>
      </c>
      <c r="Y38" s="284" t="s">
        <v>1143</v>
      </c>
      <c r="Z38" s="284" t="s">
        <v>1107</v>
      </c>
      <c r="AA38" s="284" t="s">
        <v>1108</v>
      </c>
      <c r="AB38" s="287" t="s">
        <v>1109</v>
      </c>
      <c r="AC38" s="284">
        <v>2023</v>
      </c>
      <c r="AD38" s="288">
        <v>38402.026196716099</v>
      </c>
      <c r="AE38" s="260"/>
      <c r="AF38" s="289"/>
      <c r="AG38" s="289"/>
      <c r="AH38" s="289"/>
      <c r="AI38" s="289"/>
      <c r="AJ38" s="289"/>
      <c r="AK38" s="289"/>
      <c r="AL38" s="289"/>
      <c r="AM38" s="289"/>
      <c r="AN38" s="287" t="s">
        <v>1110</v>
      </c>
      <c r="AO38" s="260"/>
      <c r="AP38" s="289"/>
      <c r="AQ38" s="289"/>
      <c r="AR38" s="289"/>
      <c r="AS38" s="289"/>
      <c r="AU38" s="282">
        <v>27</v>
      </c>
      <c r="AV38" s="289"/>
      <c r="AW38" s="289" t="s">
        <v>854</v>
      </c>
      <c r="AX38" s="289" t="s">
        <v>854</v>
      </c>
      <c r="AY38" s="289" t="s">
        <v>854</v>
      </c>
      <c r="AZ38" s="290" t="s">
        <v>854</v>
      </c>
      <c r="BA38" s="289" t="s">
        <v>854</v>
      </c>
      <c r="BB38" s="289" t="s">
        <v>854</v>
      </c>
      <c r="BC38" s="289" t="s">
        <v>854</v>
      </c>
      <c r="BD38" s="289" t="s">
        <v>854</v>
      </c>
      <c r="BE38" s="289" t="s">
        <v>854</v>
      </c>
      <c r="BF38" s="289" t="s">
        <v>854</v>
      </c>
      <c r="BG38" s="289" t="s">
        <v>854</v>
      </c>
      <c r="BH38" s="289" t="s">
        <v>854</v>
      </c>
      <c r="BI38" s="289" t="s">
        <v>854</v>
      </c>
      <c r="BJ38" s="289" t="s">
        <v>854</v>
      </c>
      <c r="BK38" s="289" t="s">
        <v>854</v>
      </c>
      <c r="BL38" s="289" t="s">
        <v>854</v>
      </c>
      <c r="BM38" s="289"/>
      <c r="BN38" s="289"/>
      <c r="BO38" s="289"/>
      <c r="BP38" s="289"/>
      <c r="BQ38" s="289"/>
      <c r="BR38" s="289"/>
      <c r="BS38" s="289"/>
      <c r="BT38" s="289"/>
      <c r="BU38" s="289"/>
      <c r="BV38" s="289"/>
      <c r="BW38" s="289"/>
      <c r="BY38" s="289"/>
      <c r="BZ38" s="289"/>
      <c r="CA38" s="289"/>
      <c r="CB38" s="289"/>
      <c r="CC38" s="289"/>
      <c r="CD38" s="289"/>
      <c r="CE38" s="289"/>
      <c r="CF38" s="289"/>
      <c r="CG38" s="289"/>
      <c r="CH38" s="289"/>
      <c r="CI38" s="289"/>
      <c r="CJ38" s="289"/>
      <c r="CK38" s="289"/>
      <c r="CL38" s="289"/>
      <c r="CM38" s="289"/>
      <c r="CN38" s="289"/>
      <c r="CO38" s="289"/>
      <c r="CP38" s="289"/>
      <c r="CQ38" s="289"/>
      <c r="CR38" s="289"/>
      <c r="CS38" s="289"/>
      <c r="CT38" s="289"/>
      <c r="CU38" s="289"/>
    </row>
    <row r="39" spans="2:99" ht="53" thickBot="1" x14ac:dyDescent="0.4">
      <c r="B39" s="309" t="s">
        <v>1281</v>
      </c>
      <c r="C39" s="303" t="s">
        <v>1282</v>
      </c>
      <c r="D39" s="282">
        <v>28</v>
      </c>
      <c r="E39" s="292">
        <v>200</v>
      </c>
      <c r="F39" s="287" t="s">
        <v>1283</v>
      </c>
      <c r="G39" s="284" t="s">
        <v>1096</v>
      </c>
      <c r="H39" s="284" t="s">
        <v>290</v>
      </c>
      <c r="I39" s="287" t="s">
        <v>1229</v>
      </c>
      <c r="J39" s="284" t="s">
        <v>1098</v>
      </c>
      <c r="K39" s="284" t="s">
        <v>1184</v>
      </c>
      <c r="L39" s="287" t="s">
        <v>1139</v>
      </c>
      <c r="M39" s="291"/>
      <c r="N39" s="284" t="s">
        <v>1260</v>
      </c>
      <c r="O39" s="287" t="s">
        <v>1284</v>
      </c>
      <c r="P39" s="260"/>
      <c r="Q39" s="282">
        <v>28</v>
      </c>
      <c r="R39" s="286"/>
      <c r="S39" s="287" t="s">
        <v>1103</v>
      </c>
      <c r="T39" s="282" t="s">
        <v>1280</v>
      </c>
      <c r="U39" s="286"/>
      <c r="V39" s="286"/>
      <c r="W39" s="284" t="s">
        <v>1105</v>
      </c>
      <c r="X39" s="284">
        <v>2024</v>
      </c>
      <c r="Y39" s="284">
        <v>2050</v>
      </c>
      <c r="Z39" s="284" t="s">
        <v>1107</v>
      </c>
      <c r="AA39" s="284" t="s">
        <v>1285</v>
      </c>
      <c r="AB39" s="287" t="s">
        <v>1109</v>
      </c>
      <c r="AC39" s="284">
        <v>2023</v>
      </c>
      <c r="AD39" s="288">
        <v>38402.026196716099</v>
      </c>
      <c r="AE39" s="260"/>
      <c r="AF39" s="289"/>
      <c r="AG39" s="289"/>
      <c r="AH39" s="289"/>
      <c r="AI39" s="289"/>
      <c r="AJ39" s="289"/>
      <c r="AK39" s="289"/>
      <c r="AL39" s="289"/>
      <c r="AM39" s="289"/>
      <c r="AN39" s="287" t="s">
        <v>1110</v>
      </c>
      <c r="AO39" s="260"/>
      <c r="AP39" s="289"/>
      <c r="AQ39" s="289"/>
      <c r="AR39" s="289"/>
      <c r="AS39" s="289"/>
      <c r="AU39" s="282">
        <v>28</v>
      </c>
      <c r="AV39" s="289"/>
      <c r="AW39" s="289" t="s">
        <v>854</v>
      </c>
      <c r="AX39" s="289" t="s">
        <v>854</v>
      </c>
      <c r="AY39" s="289" t="s">
        <v>854</v>
      </c>
      <c r="AZ39" s="290">
        <v>20</v>
      </c>
      <c r="BA39" s="289" t="s">
        <v>854</v>
      </c>
      <c r="BB39" s="289" t="s">
        <v>854</v>
      </c>
      <c r="BC39" s="289" t="s">
        <v>854</v>
      </c>
      <c r="BD39" s="289" t="s">
        <v>854</v>
      </c>
      <c r="BE39" s="289" t="s">
        <v>854</v>
      </c>
      <c r="BF39" s="289" t="s">
        <v>854</v>
      </c>
      <c r="BG39" s="289" t="s">
        <v>854</v>
      </c>
      <c r="BH39" s="289" t="s">
        <v>854</v>
      </c>
      <c r="BI39" s="289" t="s">
        <v>854</v>
      </c>
      <c r="BJ39" s="289" t="s">
        <v>854</v>
      </c>
      <c r="BK39" s="289" t="s">
        <v>854</v>
      </c>
      <c r="BL39" s="289" t="s">
        <v>854</v>
      </c>
      <c r="BM39" s="289"/>
      <c r="BN39" s="289"/>
      <c r="BO39" s="289"/>
      <c r="BP39" s="289"/>
      <c r="BQ39" s="289"/>
      <c r="BR39" s="289"/>
      <c r="BS39" s="289"/>
      <c r="BT39" s="289"/>
      <c r="BU39" s="289"/>
      <c r="BV39" s="289"/>
      <c r="BW39" s="289"/>
      <c r="BY39" s="289"/>
      <c r="BZ39" s="289"/>
      <c r="CA39" s="289"/>
      <c r="CB39" s="289"/>
      <c r="CC39" s="289"/>
      <c r="CD39" s="289"/>
      <c r="CE39" s="289"/>
      <c r="CF39" s="289"/>
      <c r="CG39" s="289"/>
      <c r="CH39" s="289"/>
      <c r="CI39" s="289"/>
      <c r="CJ39" s="289"/>
      <c r="CK39" s="289"/>
      <c r="CL39" s="289"/>
      <c r="CM39" s="289"/>
      <c r="CN39" s="289"/>
      <c r="CO39" s="289"/>
      <c r="CP39" s="289"/>
      <c r="CQ39" s="289"/>
      <c r="CR39" s="289"/>
      <c r="CS39" s="289"/>
      <c r="CT39" s="289"/>
      <c r="CU39" s="289"/>
    </row>
    <row r="40" spans="2:99" ht="178.5" x14ac:dyDescent="0.35">
      <c r="B40" s="304" t="s">
        <v>1286</v>
      </c>
      <c r="C40" s="303" t="s">
        <v>1287</v>
      </c>
      <c r="D40" s="282">
        <v>29</v>
      </c>
      <c r="E40" s="282" t="s">
        <v>1288</v>
      </c>
      <c r="F40" s="283" t="s">
        <v>1289</v>
      </c>
      <c r="G40" s="284" t="s">
        <v>1096</v>
      </c>
      <c r="H40" s="284" t="s">
        <v>290</v>
      </c>
      <c r="I40" s="283" t="s">
        <v>1290</v>
      </c>
      <c r="J40" s="284" t="s">
        <v>1098</v>
      </c>
      <c r="K40" s="284" t="s">
        <v>1291</v>
      </c>
      <c r="L40" s="283" t="s">
        <v>1139</v>
      </c>
      <c r="M40" s="285"/>
      <c r="N40" s="284" t="s">
        <v>1230</v>
      </c>
      <c r="O40" s="283" t="s">
        <v>1292</v>
      </c>
      <c r="P40" s="260"/>
      <c r="Q40" s="282">
        <v>29</v>
      </c>
      <c r="R40" s="286"/>
      <c r="S40" s="287" t="s">
        <v>1246</v>
      </c>
      <c r="T40" s="282" t="s">
        <v>1168</v>
      </c>
      <c r="U40" s="286"/>
      <c r="V40" s="286"/>
      <c r="W40" s="284" t="s">
        <v>1142</v>
      </c>
      <c r="X40" s="284">
        <v>2014</v>
      </c>
      <c r="Y40" s="284" t="s">
        <v>1143</v>
      </c>
      <c r="Z40" s="284" t="s">
        <v>1107</v>
      </c>
      <c r="AA40" s="284" t="s">
        <v>1224</v>
      </c>
      <c r="AB40" s="287" t="s">
        <v>1109</v>
      </c>
      <c r="AC40" s="284">
        <v>2023</v>
      </c>
      <c r="AD40" s="288">
        <v>38402.026196716099</v>
      </c>
      <c r="AE40" s="260"/>
      <c r="AF40" s="289"/>
      <c r="AG40" s="289"/>
      <c r="AH40" s="289"/>
      <c r="AI40" s="289"/>
      <c r="AJ40" s="289"/>
      <c r="AK40" s="289"/>
      <c r="AL40" s="289"/>
      <c r="AM40" s="289"/>
      <c r="AN40" s="287" t="s">
        <v>1293</v>
      </c>
      <c r="AO40" s="260"/>
      <c r="AP40" s="289"/>
      <c r="AQ40" s="289"/>
      <c r="AR40" s="289"/>
      <c r="AS40" s="289"/>
      <c r="AU40" s="282">
        <v>29</v>
      </c>
      <c r="AV40" s="289"/>
      <c r="AW40" s="289" t="s">
        <v>854</v>
      </c>
      <c r="AX40" s="289" t="s">
        <v>854</v>
      </c>
      <c r="AY40" s="289" t="s">
        <v>854</v>
      </c>
      <c r="AZ40" s="290" t="s">
        <v>854</v>
      </c>
      <c r="BA40" s="289" t="s">
        <v>854</v>
      </c>
      <c r="BB40" s="289" t="s">
        <v>854</v>
      </c>
      <c r="BC40" s="289" t="s">
        <v>854</v>
      </c>
      <c r="BD40" s="289" t="s">
        <v>854</v>
      </c>
      <c r="BE40" s="289" t="s">
        <v>854</v>
      </c>
      <c r="BF40" s="289" t="s">
        <v>854</v>
      </c>
      <c r="BG40" s="289" t="s">
        <v>854</v>
      </c>
      <c r="BH40" s="289" t="s">
        <v>854</v>
      </c>
      <c r="BI40" s="289" t="s">
        <v>854</v>
      </c>
      <c r="BJ40" s="289" t="s">
        <v>854</v>
      </c>
      <c r="BK40" s="289" t="s">
        <v>854</v>
      </c>
      <c r="BL40" s="289" t="s">
        <v>854</v>
      </c>
      <c r="BM40" s="289"/>
      <c r="BN40" s="289"/>
      <c r="BO40" s="289"/>
      <c r="BP40" s="289"/>
      <c r="BQ40" s="289"/>
      <c r="BR40" s="289"/>
      <c r="BS40" s="289"/>
      <c r="BT40" s="289"/>
      <c r="BU40" s="289"/>
      <c r="BV40" s="289"/>
      <c r="BW40" s="289"/>
      <c r="BY40" s="289"/>
      <c r="BZ40" s="289"/>
      <c r="CA40" s="289"/>
      <c r="CB40" s="289"/>
      <c r="CC40" s="289"/>
      <c r="CD40" s="289"/>
      <c r="CE40" s="289"/>
      <c r="CF40" s="289"/>
      <c r="CG40" s="289"/>
      <c r="CH40" s="289"/>
      <c r="CI40" s="289"/>
      <c r="CJ40" s="289"/>
      <c r="CK40" s="289"/>
      <c r="CL40" s="289"/>
      <c r="CM40" s="289"/>
      <c r="CN40" s="289"/>
      <c r="CO40" s="289"/>
      <c r="CP40" s="289"/>
      <c r="CQ40" s="289"/>
      <c r="CR40" s="289"/>
      <c r="CS40" s="289"/>
      <c r="CT40" s="289"/>
      <c r="CU40" s="289"/>
    </row>
    <row r="41" spans="2:99" ht="105" x14ac:dyDescent="0.35">
      <c r="B41" s="305" t="s">
        <v>1294</v>
      </c>
      <c r="C41" s="303" t="s">
        <v>1295</v>
      </c>
      <c r="D41" s="282">
        <v>30</v>
      </c>
      <c r="E41" s="282" t="s">
        <v>1296</v>
      </c>
      <c r="F41" s="287" t="s">
        <v>1297</v>
      </c>
      <c r="G41" s="284" t="s">
        <v>1096</v>
      </c>
      <c r="H41" s="284" t="s">
        <v>290</v>
      </c>
      <c r="I41" s="287" t="s">
        <v>1298</v>
      </c>
      <c r="J41" s="284" t="s">
        <v>1098</v>
      </c>
      <c r="K41" s="284" t="s">
        <v>1299</v>
      </c>
      <c r="L41" s="287" t="s">
        <v>1139</v>
      </c>
      <c r="M41" s="291"/>
      <c r="N41" s="284" t="s">
        <v>1129</v>
      </c>
      <c r="O41" s="287" t="s">
        <v>1300</v>
      </c>
      <c r="P41" s="260"/>
      <c r="Q41" s="282">
        <v>30</v>
      </c>
      <c r="R41" s="286"/>
      <c r="S41" s="287" t="s">
        <v>1240</v>
      </c>
      <c r="T41" s="282" t="s">
        <v>1131</v>
      </c>
      <c r="U41" s="286"/>
      <c r="V41" s="286"/>
      <c r="W41" s="284" t="s">
        <v>1142</v>
      </c>
      <c r="X41" s="284">
        <v>2022</v>
      </c>
      <c r="Y41" s="284" t="s">
        <v>1143</v>
      </c>
      <c r="Z41" s="284" t="s">
        <v>1107</v>
      </c>
      <c r="AA41" s="284" t="s">
        <v>1301</v>
      </c>
      <c r="AB41" s="287" t="s">
        <v>1109</v>
      </c>
      <c r="AC41" s="284">
        <v>2023</v>
      </c>
      <c r="AD41" s="288">
        <v>38402.026196716099</v>
      </c>
      <c r="AE41" s="260"/>
      <c r="AF41" s="289"/>
      <c r="AG41" s="289"/>
      <c r="AH41" s="289"/>
      <c r="AI41" s="289"/>
      <c r="AJ41" s="289"/>
      <c r="AK41" s="289"/>
      <c r="AL41" s="289"/>
      <c r="AM41" s="289"/>
      <c r="AN41" s="287" t="s">
        <v>1110</v>
      </c>
      <c r="AO41" s="260"/>
      <c r="AP41" s="289"/>
      <c r="AQ41" s="289"/>
      <c r="AR41" s="289"/>
      <c r="AS41" s="289"/>
      <c r="AU41" s="282">
        <v>30</v>
      </c>
      <c r="AV41" s="289"/>
      <c r="AW41" s="289" t="s">
        <v>854</v>
      </c>
      <c r="AX41" s="289" t="s">
        <v>854</v>
      </c>
      <c r="AY41" s="289" t="s">
        <v>854</v>
      </c>
      <c r="AZ41" s="290">
        <v>200</v>
      </c>
      <c r="BA41" s="289" t="s">
        <v>854</v>
      </c>
      <c r="BB41" s="289" t="s">
        <v>854</v>
      </c>
      <c r="BC41" s="289" t="s">
        <v>854</v>
      </c>
      <c r="BD41" s="289" t="s">
        <v>854</v>
      </c>
      <c r="BE41" s="289" t="s">
        <v>854</v>
      </c>
      <c r="BF41" s="289" t="s">
        <v>854</v>
      </c>
      <c r="BG41" s="289" t="s">
        <v>854</v>
      </c>
      <c r="BH41" s="289" t="s">
        <v>854</v>
      </c>
      <c r="BI41" s="289" t="s">
        <v>854</v>
      </c>
      <c r="BJ41" s="289" t="s">
        <v>854</v>
      </c>
      <c r="BK41" s="289" t="s">
        <v>854</v>
      </c>
      <c r="BL41" s="289" t="s">
        <v>854</v>
      </c>
      <c r="BM41" s="289"/>
      <c r="BN41" s="289"/>
      <c r="BO41" s="289"/>
      <c r="BP41" s="289"/>
      <c r="BQ41" s="289"/>
      <c r="BR41" s="289"/>
      <c r="BS41" s="289"/>
      <c r="BT41" s="289"/>
      <c r="BU41" s="289"/>
      <c r="BV41" s="289"/>
      <c r="BW41" s="289"/>
      <c r="BY41" s="289"/>
      <c r="BZ41" s="289"/>
      <c r="CA41" s="289"/>
      <c r="CB41" s="289"/>
      <c r="CC41" s="289"/>
      <c r="CD41" s="289"/>
      <c r="CE41" s="289"/>
      <c r="CF41" s="289"/>
      <c r="CG41" s="289"/>
      <c r="CH41" s="289"/>
      <c r="CI41" s="289"/>
      <c r="CJ41" s="289"/>
      <c r="CK41" s="289"/>
      <c r="CL41" s="289"/>
      <c r="CM41" s="289"/>
      <c r="CN41" s="289"/>
      <c r="CO41" s="289"/>
      <c r="CP41" s="289"/>
      <c r="CQ41" s="289"/>
      <c r="CR41" s="289"/>
      <c r="CS41" s="289"/>
      <c r="CT41" s="289"/>
      <c r="CU41" s="289"/>
    </row>
    <row r="42" spans="2:99" ht="154.5" customHeight="1" x14ac:dyDescent="0.35">
      <c r="B42" s="305" t="s">
        <v>1302</v>
      </c>
      <c r="C42" s="303" t="s">
        <v>1303</v>
      </c>
      <c r="D42" s="282">
        <v>31</v>
      </c>
      <c r="E42" s="282" t="s">
        <v>1304</v>
      </c>
      <c r="F42" s="283" t="s">
        <v>1305</v>
      </c>
      <c r="G42" s="284" t="s">
        <v>1096</v>
      </c>
      <c r="H42" s="284" t="s">
        <v>290</v>
      </c>
      <c r="I42" s="283" t="s">
        <v>1306</v>
      </c>
      <c r="J42" s="284" t="s">
        <v>1098</v>
      </c>
      <c r="K42" s="284" t="s">
        <v>1208</v>
      </c>
      <c r="L42" s="283" t="s">
        <v>1139</v>
      </c>
      <c r="M42" s="285"/>
      <c r="N42" s="284" t="s">
        <v>1307</v>
      </c>
      <c r="O42" s="283" t="s">
        <v>1308</v>
      </c>
      <c r="P42" s="260"/>
      <c r="Q42" s="282">
        <v>31</v>
      </c>
      <c r="R42" s="286"/>
      <c r="S42" s="287" t="s">
        <v>1246</v>
      </c>
      <c r="T42" s="282" t="s">
        <v>1131</v>
      </c>
      <c r="U42" s="286"/>
      <c r="V42" s="286"/>
      <c r="W42" s="284" t="s">
        <v>1105</v>
      </c>
      <c r="X42" s="284">
        <v>2021</v>
      </c>
      <c r="Y42" s="284" t="s">
        <v>1143</v>
      </c>
      <c r="Z42" s="284" t="s">
        <v>1107</v>
      </c>
      <c r="AA42" s="284" t="s">
        <v>1108</v>
      </c>
      <c r="AB42" s="287" t="s">
        <v>1109</v>
      </c>
      <c r="AC42" s="284">
        <v>2023</v>
      </c>
      <c r="AD42" s="288">
        <v>38402.026196716099</v>
      </c>
      <c r="AE42" s="260"/>
      <c r="AF42" s="289"/>
      <c r="AG42" s="289"/>
      <c r="AH42" s="289"/>
      <c r="AI42" s="289"/>
      <c r="AJ42" s="289"/>
      <c r="AK42" s="289"/>
      <c r="AL42" s="289"/>
      <c r="AM42" s="289"/>
      <c r="AN42" s="287" t="s">
        <v>1293</v>
      </c>
      <c r="AO42" s="260"/>
      <c r="AP42" s="289"/>
      <c r="AQ42" s="289"/>
      <c r="AR42" s="289"/>
      <c r="AS42" s="289"/>
      <c r="AU42" s="282">
        <v>31</v>
      </c>
      <c r="AV42" s="289"/>
      <c r="AW42" s="289" t="s">
        <v>854</v>
      </c>
      <c r="AX42" s="289" t="s">
        <v>854</v>
      </c>
      <c r="AY42" s="289" t="s">
        <v>854</v>
      </c>
      <c r="AZ42" s="290" t="s">
        <v>854</v>
      </c>
      <c r="BA42" s="289" t="s">
        <v>854</v>
      </c>
      <c r="BB42" s="289" t="s">
        <v>854</v>
      </c>
      <c r="BC42" s="289" t="s">
        <v>854</v>
      </c>
      <c r="BD42" s="289" t="s">
        <v>854</v>
      </c>
      <c r="BE42" s="289" t="s">
        <v>854</v>
      </c>
      <c r="BF42" s="289" t="s">
        <v>854</v>
      </c>
      <c r="BG42" s="289" t="s">
        <v>854</v>
      </c>
      <c r="BH42" s="289" t="s">
        <v>854</v>
      </c>
      <c r="BI42" s="289" t="s">
        <v>854</v>
      </c>
      <c r="BJ42" s="289" t="s">
        <v>854</v>
      </c>
      <c r="BK42" s="289" t="s">
        <v>854</v>
      </c>
      <c r="BL42" s="289" t="s">
        <v>854</v>
      </c>
      <c r="BM42" s="289"/>
      <c r="BN42" s="289"/>
      <c r="BO42" s="289"/>
      <c r="BP42" s="289"/>
      <c r="BQ42" s="289"/>
      <c r="BR42" s="289"/>
      <c r="BS42" s="289"/>
      <c r="BT42" s="289"/>
      <c r="BU42" s="289"/>
      <c r="BV42" s="289"/>
      <c r="BW42" s="289"/>
      <c r="BY42" s="289"/>
      <c r="BZ42" s="289"/>
      <c r="CA42" s="289"/>
      <c r="CB42" s="289"/>
      <c r="CC42" s="289"/>
      <c r="CD42" s="289"/>
      <c r="CE42" s="289"/>
      <c r="CF42" s="289"/>
      <c r="CG42" s="289"/>
      <c r="CH42" s="289"/>
      <c r="CI42" s="289"/>
      <c r="CJ42" s="289"/>
      <c r="CK42" s="289"/>
      <c r="CL42" s="289"/>
      <c r="CM42" s="289"/>
      <c r="CN42" s="289"/>
      <c r="CO42" s="289"/>
      <c r="CP42" s="289"/>
      <c r="CQ42" s="289"/>
      <c r="CR42" s="289"/>
      <c r="CS42" s="289"/>
      <c r="CT42" s="289"/>
      <c r="CU42" s="289"/>
    </row>
    <row r="43" spans="2:99" ht="78" customHeight="1" x14ac:dyDescent="0.35">
      <c r="B43" s="305" t="s">
        <v>1309</v>
      </c>
      <c r="C43" s="303" t="s">
        <v>1310</v>
      </c>
      <c r="D43" s="282">
        <v>32</v>
      </c>
      <c r="E43" s="282" t="s">
        <v>1311</v>
      </c>
      <c r="F43" s="287" t="s">
        <v>1312</v>
      </c>
      <c r="G43" s="284" t="s">
        <v>1096</v>
      </c>
      <c r="H43" s="284" t="s">
        <v>290</v>
      </c>
      <c r="I43" s="287" t="s">
        <v>1313</v>
      </c>
      <c r="J43" s="284" t="s">
        <v>1098</v>
      </c>
      <c r="K43" s="284" t="s">
        <v>1291</v>
      </c>
      <c r="L43" s="287" t="s">
        <v>1139</v>
      </c>
      <c r="M43" s="291"/>
      <c r="N43" s="284" t="s">
        <v>1129</v>
      </c>
      <c r="O43" s="287" t="s">
        <v>1314</v>
      </c>
      <c r="P43" s="260"/>
      <c r="Q43" s="282">
        <v>32</v>
      </c>
      <c r="R43" s="286"/>
      <c r="S43" s="287" t="s">
        <v>1240</v>
      </c>
      <c r="T43" s="282" t="s">
        <v>1131</v>
      </c>
      <c r="U43" s="286"/>
      <c r="V43" s="286"/>
      <c r="W43" s="284" t="s">
        <v>1105</v>
      </c>
      <c r="X43" s="284">
        <v>2021</v>
      </c>
      <c r="Y43" s="284" t="s">
        <v>1143</v>
      </c>
      <c r="Z43" s="284" t="s">
        <v>1107</v>
      </c>
      <c r="AA43" s="284" t="s">
        <v>1108</v>
      </c>
      <c r="AB43" s="287" t="s">
        <v>1109</v>
      </c>
      <c r="AC43" s="284">
        <v>2023</v>
      </c>
      <c r="AD43" s="288">
        <v>38402.026196716099</v>
      </c>
      <c r="AE43" s="260"/>
      <c r="AF43" s="289"/>
      <c r="AG43" s="289"/>
      <c r="AH43" s="289"/>
      <c r="AI43" s="289"/>
      <c r="AJ43" s="289"/>
      <c r="AK43" s="289"/>
      <c r="AL43" s="289"/>
      <c r="AM43" s="289"/>
      <c r="AN43" s="287" t="s">
        <v>1293</v>
      </c>
      <c r="AO43" s="260"/>
      <c r="AP43" s="289"/>
      <c r="AQ43" s="289"/>
      <c r="AR43" s="289"/>
      <c r="AS43" s="289"/>
      <c r="AU43" s="282">
        <v>32</v>
      </c>
      <c r="AV43" s="289"/>
      <c r="AW43" s="289" t="s">
        <v>854</v>
      </c>
      <c r="AX43" s="289" t="s">
        <v>854</v>
      </c>
      <c r="AY43" s="289" t="s">
        <v>854</v>
      </c>
      <c r="AZ43" s="290">
        <v>300</v>
      </c>
      <c r="BA43" s="289" t="s">
        <v>854</v>
      </c>
      <c r="BB43" s="289" t="s">
        <v>854</v>
      </c>
      <c r="BC43" s="289" t="s">
        <v>854</v>
      </c>
      <c r="BD43" s="289" t="s">
        <v>854</v>
      </c>
      <c r="BE43" s="289" t="s">
        <v>854</v>
      </c>
      <c r="BF43" s="289" t="s">
        <v>854</v>
      </c>
      <c r="BG43" s="289" t="s">
        <v>854</v>
      </c>
      <c r="BH43" s="289" t="s">
        <v>854</v>
      </c>
      <c r="BI43" s="289" t="s">
        <v>854</v>
      </c>
      <c r="BJ43" s="289" t="s">
        <v>854</v>
      </c>
      <c r="BK43" s="289" t="s">
        <v>854</v>
      </c>
      <c r="BL43" s="289" t="s">
        <v>854</v>
      </c>
      <c r="BM43" s="289"/>
      <c r="BN43" s="289"/>
      <c r="BO43" s="289"/>
      <c r="BP43" s="289"/>
      <c r="BQ43" s="289"/>
      <c r="BR43" s="289"/>
      <c r="BS43" s="289"/>
      <c r="BT43" s="289"/>
      <c r="BU43" s="289"/>
      <c r="BV43" s="289"/>
      <c r="BW43" s="289"/>
      <c r="BY43" s="289"/>
      <c r="BZ43" s="289"/>
      <c r="CA43" s="289"/>
      <c r="CB43" s="289"/>
      <c r="CC43" s="289"/>
      <c r="CD43" s="289"/>
      <c r="CE43" s="289"/>
      <c r="CF43" s="289"/>
      <c r="CG43" s="289"/>
      <c r="CH43" s="289"/>
      <c r="CI43" s="289"/>
      <c r="CJ43" s="289"/>
      <c r="CK43" s="289"/>
      <c r="CL43" s="289"/>
      <c r="CM43" s="289"/>
      <c r="CN43" s="289"/>
      <c r="CO43" s="289"/>
      <c r="CP43" s="289"/>
      <c r="CQ43" s="289"/>
      <c r="CR43" s="289"/>
      <c r="CS43" s="289"/>
      <c r="CT43" s="289"/>
      <c r="CU43" s="289"/>
    </row>
    <row r="44" spans="2:99" ht="102" customHeight="1" x14ac:dyDescent="0.35">
      <c r="B44" s="305" t="s">
        <v>1315</v>
      </c>
      <c r="C44" s="303" t="s">
        <v>1316</v>
      </c>
      <c r="D44" s="282">
        <v>33</v>
      </c>
      <c r="E44" s="282" t="s">
        <v>1317</v>
      </c>
      <c r="F44" s="283" t="s">
        <v>1318</v>
      </c>
      <c r="G44" s="284" t="s">
        <v>1096</v>
      </c>
      <c r="H44" s="284" t="s">
        <v>290</v>
      </c>
      <c r="I44" s="283" t="s">
        <v>1306</v>
      </c>
      <c r="J44" s="284" t="s">
        <v>1098</v>
      </c>
      <c r="K44" s="284" t="s">
        <v>1208</v>
      </c>
      <c r="L44" s="283" t="s">
        <v>1139</v>
      </c>
      <c r="M44" s="285"/>
      <c r="N44" s="284" t="s">
        <v>1129</v>
      </c>
      <c r="O44" s="283" t="s">
        <v>1319</v>
      </c>
      <c r="P44" s="260"/>
      <c r="Q44" s="282">
        <v>33</v>
      </c>
      <c r="R44" s="286"/>
      <c r="S44" s="287" t="s">
        <v>1240</v>
      </c>
      <c r="T44" s="282" t="s">
        <v>1131</v>
      </c>
      <c r="U44" s="286"/>
      <c r="V44" s="286"/>
      <c r="W44" s="284" t="s">
        <v>1105</v>
      </c>
      <c r="X44" s="284">
        <v>2021</v>
      </c>
      <c r="Y44" s="284">
        <v>2022</v>
      </c>
      <c r="Z44" s="284" t="s">
        <v>1107</v>
      </c>
      <c r="AA44" s="284" t="s">
        <v>1224</v>
      </c>
      <c r="AB44" s="287" t="s">
        <v>1109</v>
      </c>
      <c r="AC44" s="284">
        <v>2023</v>
      </c>
      <c r="AD44" s="288">
        <v>38402.026196716099</v>
      </c>
      <c r="AE44" s="260"/>
      <c r="AF44" s="289"/>
      <c r="AG44" s="289"/>
      <c r="AH44" s="289"/>
      <c r="AI44" s="289"/>
      <c r="AJ44" s="289"/>
      <c r="AK44" s="289"/>
      <c r="AL44" s="289"/>
      <c r="AM44" s="289"/>
      <c r="AN44" s="287" t="s">
        <v>1293</v>
      </c>
      <c r="AO44" s="260"/>
      <c r="AP44" s="289"/>
      <c r="AQ44" s="289"/>
      <c r="AR44" s="289"/>
      <c r="AS44" s="289"/>
      <c r="AU44" s="282">
        <v>33</v>
      </c>
      <c r="AV44" s="289"/>
      <c r="AW44" s="289" t="s">
        <v>854</v>
      </c>
      <c r="AX44" s="289" t="s">
        <v>854</v>
      </c>
      <c r="AY44" s="289" t="s">
        <v>854</v>
      </c>
      <c r="AZ44" s="290" t="s">
        <v>854</v>
      </c>
      <c r="BA44" s="289" t="s">
        <v>854</v>
      </c>
      <c r="BB44" s="289" t="s">
        <v>854</v>
      </c>
      <c r="BC44" s="289" t="s">
        <v>854</v>
      </c>
      <c r="BD44" s="289" t="s">
        <v>854</v>
      </c>
      <c r="BE44" s="289" t="s">
        <v>854</v>
      </c>
      <c r="BF44" s="289" t="s">
        <v>854</v>
      </c>
      <c r="BG44" s="289" t="s">
        <v>854</v>
      </c>
      <c r="BH44" s="289" t="s">
        <v>854</v>
      </c>
      <c r="BI44" s="289" t="s">
        <v>854</v>
      </c>
      <c r="BJ44" s="289" t="s">
        <v>854</v>
      </c>
      <c r="BK44" s="289" t="s">
        <v>854</v>
      </c>
      <c r="BL44" s="289" t="s">
        <v>854</v>
      </c>
      <c r="BM44" s="289"/>
      <c r="BN44" s="289"/>
      <c r="BO44" s="289"/>
      <c r="BP44" s="289"/>
      <c r="BQ44" s="289"/>
      <c r="BR44" s="289"/>
      <c r="BS44" s="289"/>
      <c r="BT44" s="289"/>
      <c r="BU44" s="289"/>
      <c r="BV44" s="289"/>
      <c r="BW44" s="289"/>
      <c r="BY44" s="289"/>
      <c r="BZ44" s="289"/>
      <c r="CA44" s="289"/>
      <c r="CB44" s="289"/>
      <c r="CC44" s="289"/>
      <c r="CD44" s="289"/>
      <c r="CE44" s="289"/>
      <c r="CF44" s="289"/>
      <c r="CG44" s="289"/>
      <c r="CH44" s="289"/>
      <c r="CI44" s="289"/>
      <c r="CJ44" s="289"/>
      <c r="CK44" s="289"/>
      <c r="CL44" s="289"/>
      <c r="CM44" s="289"/>
      <c r="CN44" s="289"/>
      <c r="CO44" s="289"/>
      <c r="CP44" s="289"/>
      <c r="CQ44" s="289"/>
      <c r="CR44" s="289"/>
      <c r="CS44" s="289"/>
      <c r="CT44" s="289"/>
      <c r="CU44" s="289"/>
    </row>
    <row r="45" spans="2:99" ht="102" customHeight="1" x14ac:dyDescent="0.35">
      <c r="B45" s="305" t="s">
        <v>1320</v>
      </c>
      <c r="C45" s="303" t="s">
        <v>1321</v>
      </c>
      <c r="D45" s="282">
        <v>34</v>
      </c>
      <c r="E45" s="282" t="s">
        <v>1322</v>
      </c>
      <c r="F45" s="287" t="s">
        <v>1323</v>
      </c>
      <c r="G45" s="284" t="s">
        <v>1096</v>
      </c>
      <c r="H45" s="284" t="s">
        <v>290</v>
      </c>
      <c r="I45" s="287" t="s">
        <v>1324</v>
      </c>
      <c r="J45" s="284" t="s">
        <v>1098</v>
      </c>
      <c r="K45" s="284" t="s">
        <v>1208</v>
      </c>
      <c r="L45" s="287" t="s">
        <v>1100</v>
      </c>
      <c r="M45" s="291"/>
      <c r="N45" s="284" t="s">
        <v>1129</v>
      </c>
      <c r="O45" s="287" t="s">
        <v>1325</v>
      </c>
      <c r="P45" s="260"/>
      <c r="Q45" s="282">
        <v>34</v>
      </c>
      <c r="R45" s="286"/>
      <c r="S45" s="287" t="s">
        <v>1240</v>
      </c>
      <c r="T45" s="282" t="s">
        <v>1131</v>
      </c>
      <c r="U45" s="286"/>
      <c r="V45" s="286"/>
      <c r="W45" s="284" t="s">
        <v>1105</v>
      </c>
      <c r="X45" s="284">
        <v>2023</v>
      </c>
      <c r="Y45" s="284" t="s">
        <v>1326</v>
      </c>
      <c r="Z45" s="284" t="s">
        <v>1107</v>
      </c>
      <c r="AA45" s="284" t="s">
        <v>1108</v>
      </c>
      <c r="AB45" s="287" t="s">
        <v>1109</v>
      </c>
      <c r="AC45" s="284">
        <v>2023</v>
      </c>
      <c r="AD45" s="288">
        <v>38402.026196716099</v>
      </c>
      <c r="AE45" s="260"/>
      <c r="AF45" s="289"/>
      <c r="AG45" s="289"/>
      <c r="AH45" s="289"/>
      <c r="AI45" s="289"/>
      <c r="AJ45" s="289"/>
      <c r="AK45" s="289"/>
      <c r="AL45" s="289"/>
      <c r="AM45" s="289"/>
      <c r="AN45" s="287" t="s">
        <v>1293</v>
      </c>
      <c r="AO45" s="260"/>
      <c r="AP45" s="289"/>
      <c r="AQ45" s="289"/>
      <c r="AR45" s="289"/>
      <c r="AS45" s="289"/>
      <c r="AU45" s="282">
        <v>34</v>
      </c>
      <c r="AV45" s="289"/>
      <c r="AW45" s="289" t="s">
        <v>854</v>
      </c>
      <c r="AX45" s="289" t="s">
        <v>854</v>
      </c>
      <c r="AY45" s="289" t="s">
        <v>854</v>
      </c>
      <c r="AZ45" s="290" t="s">
        <v>854</v>
      </c>
      <c r="BA45" s="289" t="s">
        <v>854</v>
      </c>
      <c r="BB45" s="289" t="s">
        <v>854</v>
      </c>
      <c r="BC45" s="289" t="s">
        <v>854</v>
      </c>
      <c r="BD45" s="289" t="s">
        <v>854</v>
      </c>
      <c r="BE45" s="289" t="s">
        <v>854</v>
      </c>
      <c r="BF45" s="289" t="s">
        <v>854</v>
      </c>
      <c r="BG45" s="289" t="s">
        <v>854</v>
      </c>
      <c r="BH45" s="289" t="s">
        <v>854</v>
      </c>
      <c r="BI45" s="289" t="s">
        <v>854</v>
      </c>
      <c r="BJ45" s="289" t="s">
        <v>854</v>
      </c>
      <c r="BK45" s="289" t="s">
        <v>854</v>
      </c>
      <c r="BL45" s="289" t="s">
        <v>854</v>
      </c>
      <c r="BM45" s="289"/>
      <c r="BN45" s="289"/>
      <c r="BO45" s="289"/>
      <c r="BP45" s="289"/>
      <c r="BQ45" s="289"/>
      <c r="BR45" s="289"/>
      <c r="BS45" s="289"/>
      <c r="BT45" s="289"/>
      <c r="BU45" s="289"/>
      <c r="BV45" s="289"/>
      <c r="BW45" s="289"/>
      <c r="BY45" s="289"/>
      <c r="BZ45" s="289"/>
      <c r="CA45" s="289"/>
      <c r="CB45" s="289"/>
      <c r="CC45" s="289"/>
      <c r="CD45" s="289"/>
      <c r="CE45" s="289"/>
      <c r="CF45" s="289"/>
      <c r="CG45" s="289"/>
      <c r="CH45" s="289"/>
      <c r="CI45" s="289"/>
      <c r="CJ45" s="289"/>
      <c r="CK45" s="289"/>
      <c r="CL45" s="289"/>
      <c r="CM45" s="289"/>
      <c r="CN45" s="289"/>
      <c r="CO45" s="289"/>
      <c r="CP45" s="289"/>
      <c r="CQ45" s="289"/>
      <c r="CR45" s="289"/>
      <c r="CS45" s="289"/>
      <c r="CT45" s="289"/>
      <c r="CU45" s="289"/>
    </row>
    <row r="46" spans="2:99" ht="365.25" customHeight="1" x14ac:dyDescent="0.35">
      <c r="B46" s="305" t="s">
        <v>1327</v>
      </c>
      <c r="C46" s="303" t="s">
        <v>1328</v>
      </c>
      <c r="D46" s="282">
        <v>35</v>
      </c>
      <c r="E46" s="282" t="s">
        <v>1329</v>
      </c>
      <c r="F46" s="283" t="s">
        <v>1330</v>
      </c>
      <c r="G46" s="284" t="s">
        <v>1096</v>
      </c>
      <c r="H46" s="284" t="s">
        <v>290</v>
      </c>
      <c r="I46" s="283" t="s">
        <v>1331</v>
      </c>
      <c r="J46" s="284" t="s">
        <v>1098</v>
      </c>
      <c r="K46" s="284" t="s">
        <v>1208</v>
      </c>
      <c r="L46" s="283" t="s">
        <v>1100</v>
      </c>
      <c r="M46" s="285"/>
      <c r="N46" s="284" t="s">
        <v>1129</v>
      </c>
      <c r="O46" s="283" t="s">
        <v>1332</v>
      </c>
      <c r="P46" s="260"/>
      <c r="Q46" s="282">
        <v>35</v>
      </c>
      <c r="R46" s="286"/>
      <c r="S46" s="287" t="s">
        <v>1240</v>
      </c>
      <c r="T46" s="282" t="s">
        <v>1131</v>
      </c>
      <c r="U46" s="286"/>
      <c r="V46" s="286"/>
      <c r="W46" s="284" t="s">
        <v>1105</v>
      </c>
      <c r="X46" s="284">
        <v>2022</v>
      </c>
      <c r="Y46" s="284" t="s">
        <v>1326</v>
      </c>
      <c r="Z46" s="284" t="s">
        <v>1107</v>
      </c>
      <c r="AA46" s="284" t="s">
        <v>1108</v>
      </c>
      <c r="AB46" s="287" t="s">
        <v>1109</v>
      </c>
      <c r="AC46" s="284">
        <v>2023</v>
      </c>
      <c r="AD46" s="288">
        <v>38402.026196716099</v>
      </c>
      <c r="AE46" s="260"/>
      <c r="AF46" s="289"/>
      <c r="AG46" s="289"/>
      <c r="AH46" s="289"/>
      <c r="AI46" s="289"/>
      <c r="AJ46" s="289"/>
      <c r="AK46" s="289"/>
      <c r="AL46" s="289"/>
      <c r="AM46" s="289"/>
      <c r="AN46" s="287" t="s">
        <v>1293</v>
      </c>
      <c r="AO46" s="260"/>
      <c r="AP46" s="289"/>
      <c r="AQ46" s="289"/>
      <c r="AR46" s="289"/>
      <c r="AS46" s="289"/>
      <c r="AU46" s="282">
        <v>35</v>
      </c>
      <c r="AV46" s="289"/>
      <c r="AW46" s="289" t="s">
        <v>854</v>
      </c>
      <c r="AX46" s="289" t="s">
        <v>854</v>
      </c>
      <c r="AY46" s="289" t="s">
        <v>854</v>
      </c>
      <c r="AZ46" s="290" t="s">
        <v>854</v>
      </c>
      <c r="BA46" s="289" t="s">
        <v>854</v>
      </c>
      <c r="BB46" s="289" t="s">
        <v>854</v>
      </c>
      <c r="BC46" s="289" t="s">
        <v>854</v>
      </c>
      <c r="BD46" s="289" t="s">
        <v>854</v>
      </c>
      <c r="BE46" s="289" t="s">
        <v>854</v>
      </c>
      <c r="BF46" s="289" t="s">
        <v>854</v>
      </c>
      <c r="BG46" s="289" t="s">
        <v>854</v>
      </c>
      <c r="BH46" s="289" t="s">
        <v>854</v>
      </c>
      <c r="BI46" s="289" t="s">
        <v>854</v>
      </c>
      <c r="BJ46" s="289" t="s">
        <v>854</v>
      </c>
      <c r="BK46" s="289" t="s">
        <v>854</v>
      </c>
      <c r="BL46" s="289" t="s">
        <v>854</v>
      </c>
      <c r="BM46" s="289"/>
      <c r="BN46" s="289"/>
      <c r="BO46" s="289"/>
      <c r="BP46" s="289"/>
      <c r="BQ46" s="289"/>
      <c r="BR46" s="289"/>
      <c r="BS46" s="289"/>
      <c r="BT46" s="289"/>
      <c r="BU46" s="289"/>
      <c r="BV46" s="289"/>
      <c r="BW46" s="289"/>
      <c r="BY46" s="289"/>
      <c r="BZ46" s="289"/>
      <c r="CA46" s="289"/>
      <c r="CB46" s="289"/>
      <c r="CC46" s="289"/>
      <c r="CD46" s="289"/>
      <c r="CE46" s="289"/>
      <c r="CF46" s="289"/>
      <c r="CG46" s="289"/>
      <c r="CH46" s="289"/>
      <c r="CI46" s="289"/>
      <c r="CJ46" s="289"/>
      <c r="CK46" s="289"/>
      <c r="CL46" s="289"/>
      <c r="CM46" s="289"/>
      <c r="CN46" s="289"/>
      <c r="CO46" s="289"/>
      <c r="CP46" s="289"/>
      <c r="CQ46" s="289"/>
      <c r="CR46" s="289"/>
      <c r="CS46" s="289"/>
      <c r="CT46" s="289"/>
      <c r="CU46" s="289"/>
    </row>
    <row r="47" spans="2:99" ht="42" x14ac:dyDescent="0.35">
      <c r="B47" s="305" t="s">
        <v>1333</v>
      </c>
      <c r="C47" s="303" t="s">
        <v>1334</v>
      </c>
      <c r="D47" s="282">
        <v>36</v>
      </c>
      <c r="E47" s="282" t="s">
        <v>1335</v>
      </c>
      <c r="F47" s="287" t="s">
        <v>1336</v>
      </c>
      <c r="G47" s="284" t="s">
        <v>1096</v>
      </c>
      <c r="H47" s="284" t="s">
        <v>290</v>
      </c>
      <c r="I47" s="287" t="s">
        <v>1337</v>
      </c>
      <c r="J47" s="284" t="s">
        <v>1098</v>
      </c>
      <c r="K47" s="284" t="s">
        <v>1338</v>
      </c>
      <c r="L47" s="287" t="s">
        <v>1100</v>
      </c>
      <c r="M47" s="291"/>
      <c r="N47" s="284" t="s">
        <v>1129</v>
      </c>
      <c r="O47" s="287" t="s">
        <v>1339</v>
      </c>
      <c r="P47" s="260"/>
      <c r="Q47" s="282">
        <v>36</v>
      </c>
      <c r="R47" s="286"/>
      <c r="S47" s="287" t="s">
        <v>1240</v>
      </c>
      <c r="T47" s="282" t="s">
        <v>1131</v>
      </c>
      <c r="U47" s="286"/>
      <c r="V47" s="286"/>
      <c r="W47" s="284" t="s">
        <v>1105</v>
      </c>
      <c r="X47" s="284">
        <v>2023</v>
      </c>
      <c r="Y47" s="284" t="s">
        <v>1326</v>
      </c>
      <c r="Z47" s="284" t="s">
        <v>1107</v>
      </c>
      <c r="AA47" s="284" t="s">
        <v>1301</v>
      </c>
      <c r="AB47" s="287" t="s">
        <v>1109</v>
      </c>
      <c r="AC47" s="284">
        <v>2023</v>
      </c>
      <c r="AD47" s="288">
        <v>38402.026196716099</v>
      </c>
      <c r="AE47" s="260"/>
      <c r="AF47" s="289"/>
      <c r="AG47" s="289"/>
      <c r="AH47" s="289"/>
      <c r="AI47" s="289"/>
      <c r="AJ47" s="289"/>
      <c r="AK47" s="289"/>
      <c r="AL47" s="289"/>
      <c r="AM47" s="289"/>
      <c r="AN47" s="287" t="s">
        <v>1110</v>
      </c>
      <c r="AO47" s="260"/>
      <c r="AP47" s="289"/>
      <c r="AQ47" s="289"/>
      <c r="AR47" s="289"/>
      <c r="AS47" s="289"/>
      <c r="AU47" s="282">
        <v>36</v>
      </c>
      <c r="AV47" s="289"/>
      <c r="AW47" s="289" t="s">
        <v>854</v>
      </c>
      <c r="AX47" s="289" t="s">
        <v>854</v>
      </c>
      <c r="AY47" s="289" t="s">
        <v>854</v>
      </c>
      <c r="AZ47" s="290" t="s">
        <v>854</v>
      </c>
      <c r="BA47" s="289" t="s">
        <v>854</v>
      </c>
      <c r="BB47" s="289" t="s">
        <v>854</v>
      </c>
      <c r="BC47" s="289" t="s">
        <v>854</v>
      </c>
      <c r="BD47" s="289" t="s">
        <v>854</v>
      </c>
      <c r="BE47" s="289" t="s">
        <v>854</v>
      </c>
      <c r="BF47" s="289" t="s">
        <v>854</v>
      </c>
      <c r="BG47" s="289" t="s">
        <v>854</v>
      </c>
      <c r="BH47" s="289" t="s">
        <v>854</v>
      </c>
      <c r="BI47" s="289" t="s">
        <v>854</v>
      </c>
      <c r="BJ47" s="289" t="s">
        <v>854</v>
      </c>
      <c r="BK47" s="289" t="s">
        <v>854</v>
      </c>
      <c r="BL47" s="289" t="s">
        <v>854</v>
      </c>
      <c r="BM47" s="289"/>
      <c r="BN47" s="289"/>
      <c r="BO47" s="289"/>
      <c r="BP47" s="289"/>
      <c r="BQ47" s="289"/>
      <c r="BR47" s="289"/>
      <c r="BS47" s="289"/>
      <c r="BT47" s="289"/>
      <c r="BU47" s="289"/>
      <c r="BV47" s="289"/>
      <c r="BW47" s="289"/>
      <c r="BY47" s="289"/>
      <c r="BZ47" s="289"/>
      <c r="CA47" s="289"/>
      <c r="CB47" s="289"/>
      <c r="CC47" s="289"/>
      <c r="CD47" s="289"/>
      <c r="CE47" s="289"/>
      <c r="CF47" s="289"/>
      <c r="CG47" s="289"/>
      <c r="CH47" s="289"/>
      <c r="CI47" s="289"/>
      <c r="CJ47" s="289"/>
      <c r="CK47" s="289"/>
      <c r="CL47" s="289"/>
      <c r="CM47" s="289"/>
      <c r="CN47" s="289"/>
      <c r="CO47" s="289"/>
      <c r="CP47" s="289"/>
      <c r="CQ47" s="289"/>
      <c r="CR47" s="289"/>
      <c r="CS47" s="289"/>
      <c r="CT47" s="289"/>
      <c r="CU47" s="289"/>
    </row>
    <row r="48" spans="2:99" ht="66" customHeight="1" x14ac:dyDescent="0.35">
      <c r="B48" s="307" t="s">
        <v>1340</v>
      </c>
      <c r="C48" s="303" t="s">
        <v>1341</v>
      </c>
      <c r="D48" s="282">
        <v>37</v>
      </c>
      <c r="E48" s="282" t="s">
        <v>1342</v>
      </c>
      <c r="F48" s="283" t="s">
        <v>1343</v>
      </c>
      <c r="G48" s="284" t="s">
        <v>1096</v>
      </c>
      <c r="H48" s="284" t="s">
        <v>290</v>
      </c>
      <c r="I48" s="283" t="s">
        <v>1337</v>
      </c>
      <c r="J48" s="284" t="s">
        <v>1098</v>
      </c>
      <c r="K48" s="284" t="s">
        <v>1338</v>
      </c>
      <c r="L48" s="283" t="s">
        <v>1100</v>
      </c>
      <c r="M48" s="285"/>
      <c r="N48" s="284" t="s">
        <v>1129</v>
      </c>
      <c r="O48" s="283" t="s">
        <v>1344</v>
      </c>
      <c r="P48" s="260"/>
      <c r="Q48" s="282">
        <v>37</v>
      </c>
      <c r="R48" s="286"/>
      <c r="S48" s="287" t="s">
        <v>1240</v>
      </c>
      <c r="T48" s="282" t="s">
        <v>1131</v>
      </c>
      <c r="U48" s="286"/>
      <c r="V48" s="286"/>
      <c r="W48" s="284" t="s">
        <v>1105</v>
      </c>
      <c r="X48" s="284">
        <v>2023</v>
      </c>
      <c r="Y48" s="284" t="s">
        <v>1326</v>
      </c>
      <c r="Z48" s="284" t="s">
        <v>1107</v>
      </c>
      <c r="AA48" s="284" t="s">
        <v>1301</v>
      </c>
      <c r="AB48" s="287" t="s">
        <v>1109</v>
      </c>
      <c r="AC48" s="284">
        <v>2023</v>
      </c>
      <c r="AD48" s="288">
        <v>38402.026196716099</v>
      </c>
      <c r="AE48" s="260"/>
      <c r="AF48" s="289"/>
      <c r="AG48" s="289"/>
      <c r="AH48" s="289"/>
      <c r="AI48" s="289"/>
      <c r="AJ48" s="289"/>
      <c r="AK48" s="289"/>
      <c r="AL48" s="289"/>
      <c r="AM48" s="289"/>
      <c r="AN48" s="287" t="s">
        <v>1110</v>
      </c>
      <c r="AO48" s="260"/>
      <c r="AP48" s="289"/>
      <c r="AQ48" s="289"/>
      <c r="AR48" s="289"/>
      <c r="AS48" s="289"/>
      <c r="AU48" s="282">
        <v>37</v>
      </c>
      <c r="AV48" s="289"/>
      <c r="AW48" s="289" t="s">
        <v>854</v>
      </c>
      <c r="AX48" s="289" t="s">
        <v>854</v>
      </c>
      <c r="AY48" s="289" t="s">
        <v>854</v>
      </c>
      <c r="AZ48" s="290" t="s">
        <v>854</v>
      </c>
      <c r="BA48" s="289" t="s">
        <v>854</v>
      </c>
      <c r="BB48" s="289" t="s">
        <v>854</v>
      </c>
      <c r="BC48" s="289" t="s">
        <v>854</v>
      </c>
      <c r="BD48" s="289" t="s">
        <v>854</v>
      </c>
      <c r="BE48" s="289" t="s">
        <v>854</v>
      </c>
      <c r="BF48" s="289" t="s">
        <v>854</v>
      </c>
      <c r="BG48" s="289" t="s">
        <v>854</v>
      </c>
      <c r="BH48" s="289" t="s">
        <v>854</v>
      </c>
      <c r="BI48" s="289" t="s">
        <v>854</v>
      </c>
      <c r="BJ48" s="289" t="s">
        <v>854</v>
      </c>
      <c r="BK48" s="289" t="s">
        <v>854</v>
      </c>
      <c r="BL48" s="289" t="s">
        <v>854</v>
      </c>
      <c r="BM48" s="289"/>
      <c r="BN48" s="289"/>
      <c r="BO48" s="289"/>
      <c r="BP48" s="289"/>
      <c r="BQ48" s="289"/>
      <c r="BR48" s="289"/>
      <c r="BS48" s="289"/>
      <c r="BT48" s="289"/>
      <c r="BU48" s="289"/>
      <c r="BV48" s="289"/>
      <c r="BW48" s="289"/>
      <c r="BY48" s="289"/>
      <c r="BZ48" s="289"/>
      <c r="CA48" s="289"/>
      <c r="CB48" s="289"/>
      <c r="CC48" s="289"/>
      <c r="CD48" s="289"/>
      <c r="CE48" s="289"/>
      <c r="CF48" s="289"/>
      <c r="CG48" s="289"/>
      <c r="CH48" s="289"/>
      <c r="CI48" s="289"/>
      <c r="CJ48" s="289"/>
      <c r="CK48" s="289"/>
      <c r="CL48" s="289"/>
      <c r="CM48" s="289"/>
      <c r="CN48" s="289"/>
      <c r="CO48" s="289"/>
      <c r="CP48" s="289"/>
      <c r="CQ48" s="289"/>
      <c r="CR48" s="289"/>
      <c r="CS48" s="289"/>
      <c r="CT48" s="289"/>
      <c r="CU48" s="289"/>
    </row>
    <row r="49" spans="2:99" ht="75" customHeight="1" x14ac:dyDescent="0.35">
      <c r="B49" s="305" t="s">
        <v>1345</v>
      </c>
      <c r="C49" s="303" t="s">
        <v>1346</v>
      </c>
      <c r="D49" s="282">
        <v>38</v>
      </c>
      <c r="E49" s="292">
        <v>201</v>
      </c>
      <c r="F49" s="287" t="s">
        <v>1347</v>
      </c>
      <c r="G49" s="284" t="s">
        <v>1096</v>
      </c>
      <c r="H49" s="284" t="s">
        <v>290</v>
      </c>
      <c r="I49" s="287" t="s">
        <v>1313</v>
      </c>
      <c r="J49" s="284" t="s">
        <v>1098</v>
      </c>
      <c r="K49" s="284" t="s">
        <v>1291</v>
      </c>
      <c r="L49" s="287" t="s">
        <v>1139</v>
      </c>
      <c r="M49" s="291"/>
      <c r="N49" s="284" t="s">
        <v>1129</v>
      </c>
      <c r="O49" s="287" t="s">
        <v>1348</v>
      </c>
      <c r="P49" s="260"/>
      <c r="Q49" s="282">
        <v>38</v>
      </c>
      <c r="R49" s="286"/>
      <c r="S49" s="287" t="s">
        <v>1240</v>
      </c>
      <c r="T49" s="282">
        <v>2</v>
      </c>
      <c r="U49" s="286"/>
      <c r="V49" s="286"/>
      <c r="W49" s="284" t="s">
        <v>1105</v>
      </c>
      <c r="X49" s="284">
        <v>2025</v>
      </c>
      <c r="Y49" s="284">
        <v>2029</v>
      </c>
      <c r="Z49" s="284" t="s">
        <v>1107</v>
      </c>
      <c r="AA49" s="284" t="s">
        <v>1224</v>
      </c>
      <c r="AB49" s="287" t="s">
        <v>1109</v>
      </c>
      <c r="AC49" s="284">
        <v>2023</v>
      </c>
      <c r="AD49" s="288">
        <v>38402.026196716099</v>
      </c>
      <c r="AE49" s="260"/>
      <c r="AF49" s="289"/>
      <c r="AG49" s="289"/>
      <c r="AH49" s="289"/>
      <c r="AI49" s="289"/>
      <c r="AJ49" s="289"/>
      <c r="AK49" s="289"/>
      <c r="AL49" s="289"/>
      <c r="AM49" s="289"/>
      <c r="AN49" s="287" t="s">
        <v>1110</v>
      </c>
      <c r="AO49" s="260"/>
      <c r="AP49" s="289"/>
      <c r="AQ49" s="289"/>
      <c r="AR49" s="289"/>
      <c r="AS49" s="289"/>
      <c r="AU49" s="282">
        <v>38</v>
      </c>
      <c r="AV49" s="289"/>
      <c r="AW49" s="289" t="s">
        <v>854</v>
      </c>
      <c r="AX49" s="289" t="s">
        <v>854</v>
      </c>
      <c r="AY49" s="289" t="s">
        <v>854</v>
      </c>
      <c r="AZ49" s="290" t="s">
        <v>854</v>
      </c>
      <c r="BA49" s="289" t="s">
        <v>854</v>
      </c>
      <c r="BB49" s="289" t="s">
        <v>854</v>
      </c>
      <c r="BC49" s="289" t="s">
        <v>854</v>
      </c>
      <c r="BD49" s="289" t="s">
        <v>854</v>
      </c>
      <c r="BE49" s="289" t="s">
        <v>854</v>
      </c>
      <c r="BF49" s="289" t="s">
        <v>854</v>
      </c>
      <c r="BG49" s="289" t="s">
        <v>854</v>
      </c>
      <c r="BH49" s="289" t="s">
        <v>854</v>
      </c>
      <c r="BI49" s="289" t="s">
        <v>854</v>
      </c>
      <c r="BJ49" s="289" t="s">
        <v>854</v>
      </c>
      <c r="BK49" s="289" t="s">
        <v>854</v>
      </c>
      <c r="BL49" s="289" t="s">
        <v>854</v>
      </c>
      <c r="BM49" s="289"/>
      <c r="BN49" s="289"/>
      <c r="BO49" s="289"/>
      <c r="BP49" s="289"/>
      <c r="BQ49" s="289"/>
      <c r="BR49" s="289"/>
      <c r="BS49" s="289"/>
      <c r="BT49" s="289"/>
      <c r="BU49" s="289"/>
      <c r="BV49" s="289"/>
      <c r="BW49" s="289"/>
      <c r="BY49" s="289"/>
      <c r="BZ49" s="289"/>
      <c r="CA49" s="289"/>
      <c r="CB49" s="289"/>
      <c r="CC49" s="289"/>
      <c r="CD49" s="289"/>
      <c r="CE49" s="289"/>
      <c r="CF49" s="289"/>
      <c r="CG49" s="289"/>
      <c r="CH49" s="289"/>
      <c r="CI49" s="289"/>
      <c r="CJ49" s="289"/>
      <c r="CK49" s="289"/>
      <c r="CL49" s="289"/>
      <c r="CM49" s="289"/>
      <c r="CN49" s="289"/>
      <c r="CO49" s="289"/>
      <c r="CP49" s="289"/>
      <c r="CQ49" s="289"/>
      <c r="CR49" s="289"/>
      <c r="CS49" s="289"/>
      <c r="CT49" s="289"/>
      <c r="CU49" s="289"/>
    </row>
    <row r="50" spans="2:99" ht="90" customHeight="1" thickBot="1" x14ac:dyDescent="0.4">
      <c r="B50" s="310" t="s">
        <v>1349</v>
      </c>
      <c r="C50" s="303" t="s">
        <v>1350</v>
      </c>
      <c r="D50" s="282">
        <v>39</v>
      </c>
      <c r="E50" s="292">
        <v>202</v>
      </c>
      <c r="F50" s="283" t="s">
        <v>1351</v>
      </c>
      <c r="G50" s="284" t="s">
        <v>1096</v>
      </c>
      <c r="H50" s="284" t="s">
        <v>290</v>
      </c>
      <c r="I50" s="283" t="s">
        <v>1313</v>
      </c>
      <c r="J50" s="284" t="s">
        <v>1098</v>
      </c>
      <c r="K50" s="284" t="s">
        <v>1291</v>
      </c>
      <c r="L50" s="283" t="s">
        <v>1139</v>
      </c>
      <c r="M50" s="285"/>
      <c r="N50" s="284" t="s">
        <v>1129</v>
      </c>
      <c r="O50" s="283" t="s">
        <v>1352</v>
      </c>
      <c r="P50" s="260"/>
      <c r="Q50" s="282">
        <v>39</v>
      </c>
      <c r="R50" s="286"/>
      <c r="S50" s="287" t="s">
        <v>1240</v>
      </c>
      <c r="T50" s="282">
        <v>2</v>
      </c>
      <c r="U50" s="286"/>
      <c r="V50" s="286"/>
      <c r="W50" s="284" t="s">
        <v>1105</v>
      </c>
      <c r="X50" s="284">
        <v>2025</v>
      </c>
      <c r="Y50" s="284">
        <v>2034</v>
      </c>
      <c r="Z50" s="284" t="s">
        <v>1107</v>
      </c>
      <c r="AA50" s="284" t="s">
        <v>1224</v>
      </c>
      <c r="AB50" s="287" t="s">
        <v>1109</v>
      </c>
      <c r="AC50" s="284">
        <v>2023</v>
      </c>
      <c r="AD50" s="288">
        <v>38402.026196716099</v>
      </c>
      <c r="AE50" s="260"/>
      <c r="AF50" s="289"/>
      <c r="AG50" s="289"/>
      <c r="AH50" s="289"/>
      <c r="AI50" s="289"/>
      <c r="AJ50" s="289"/>
      <c r="AK50" s="289"/>
      <c r="AL50" s="289"/>
      <c r="AM50" s="289"/>
      <c r="AN50" s="287" t="s">
        <v>1110</v>
      </c>
      <c r="AO50" s="260"/>
      <c r="AP50" s="289"/>
      <c r="AQ50" s="289"/>
      <c r="AR50" s="289"/>
      <c r="AS50" s="289"/>
      <c r="AU50" s="282">
        <v>39</v>
      </c>
      <c r="AV50" s="289"/>
      <c r="AW50" s="289" t="s">
        <v>854</v>
      </c>
      <c r="AX50" s="289" t="s">
        <v>854</v>
      </c>
      <c r="AY50" s="289" t="s">
        <v>854</v>
      </c>
      <c r="AZ50" s="290" t="s">
        <v>854</v>
      </c>
      <c r="BA50" s="289" t="s">
        <v>854</v>
      </c>
      <c r="BB50" s="289" t="s">
        <v>854</v>
      </c>
      <c r="BC50" s="289" t="s">
        <v>854</v>
      </c>
      <c r="BD50" s="289" t="s">
        <v>854</v>
      </c>
      <c r="BE50" s="289" t="s">
        <v>854</v>
      </c>
      <c r="BF50" s="289" t="s">
        <v>854</v>
      </c>
      <c r="BG50" s="289" t="s">
        <v>854</v>
      </c>
      <c r="BH50" s="289" t="s">
        <v>854</v>
      </c>
      <c r="BI50" s="289" t="s">
        <v>854</v>
      </c>
      <c r="BJ50" s="289" t="s">
        <v>854</v>
      </c>
      <c r="BK50" s="289" t="s">
        <v>854</v>
      </c>
      <c r="BL50" s="289" t="s">
        <v>854</v>
      </c>
      <c r="BM50" s="289"/>
      <c r="BN50" s="289"/>
      <c r="BO50" s="289"/>
      <c r="BP50" s="289"/>
      <c r="BQ50" s="289"/>
      <c r="BR50" s="289"/>
      <c r="BS50" s="289"/>
      <c r="BT50" s="289"/>
      <c r="BU50" s="289"/>
      <c r="BV50" s="289"/>
      <c r="BW50" s="289"/>
      <c r="BY50" s="289"/>
      <c r="BZ50" s="289"/>
      <c r="CA50" s="289"/>
      <c r="CB50" s="289"/>
      <c r="CC50" s="289"/>
      <c r="CD50" s="289"/>
      <c r="CE50" s="289"/>
      <c r="CF50" s="289"/>
      <c r="CG50" s="289"/>
      <c r="CH50" s="289"/>
      <c r="CI50" s="289"/>
      <c r="CJ50" s="289"/>
      <c r="CK50" s="289"/>
      <c r="CL50" s="289"/>
      <c r="CM50" s="289"/>
      <c r="CN50" s="289"/>
      <c r="CO50" s="289"/>
      <c r="CP50" s="289"/>
      <c r="CQ50" s="289"/>
      <c r="CR50" s="289"/>
      <c r="CS50" s="289"/>
      <c r="CT50" s="289"/>
      <c r="CU50" s="289"/>
    </row>
    <row r="51" spans="2:99" ht="55.5" customHeight="1" x14ac:dyDescent="0.35">
      <c r="B51" s="311" t="s">
        <v>1353</v>
      </c>
      <c r="C51" s="303" t="s">
        <v>1354</v>
      </c>
      <c r="D51" s="282">
        <v>40</v>
      </c>
      <c r="E51" s="282" t="s">
        <v>1355</v>
      </c>
      <c r="F51" s="287" t="s">
        <v>1356</v>
      </c>
      <c r="G51" s="284" t="s">
        <v>1096</v>
      </c>
      <c r="H51" s="284" t="s">
        <v>290</v>
      </c>
      <c r="I51" s="287" t="s">
        <v>1357</v>
      </c>
      <c r="J51" s="284" t="s">
        <v>1098</v>
      </c>
      <c r="K51" s="284" t="s">
        <v>1166</v>
      </c>
      <c r="L51" s="287" t="s">
        <v>1100</v>
      </c>
      <c r="M51" s="291"/>
      <c r="N51" s="284" t="s">
        <v>1129</v>
      </c>
      <c r="O51" s="287" t="s">
        <v>1358</v>
      </c>
      <c r="P51" s="260"/>
      <c r="Q51" s="282">
        <v>40</v>
      </c>
      <c r="R51" s="286"/>
      <c r="S51" s="287" t="s">
        <v>1246</v>
      </c>
      <c r="T51" s="282" t="s">
        <v>1216</v>
      </c>
      <c r="U51" s="286"/>
      <c r="V51" s="286"/>
      <c r="W51" s="284" t="s">
        <v>1142</v>
      </c>
      <c r="X51" s="284">
        <v>2000</v>
      </c>
      <c r="Y51" s="284" t="s">
        <v>1143</v>
      </c>
      <c r="Z51" s="284" t="s">
        <v>1107</v>
      </c>
      <c r="AA51" s="284" t="s">
        <v>1359</v>
      </c>
      <c r="AB51" s="287" t="s">
        <v>1109</v>
      </c>
      <c r="AC51" s="284">
        <v>2023</v>
      </c>
      <c r="AD51" s="288">
        <v>38402.026196716099</v>
      </c>
      <c r="AE51" s="260"/>
      <c r="AF51" s="289"/>
      <c r="AG51" s="289"/>
      <c r="AH51" s="289"/>
      <c r="AI51" s="289"/>
      <c r="AJ51" s="289"/>
      <c r="AK51" s="289"/>
      <c r="AL51" s="289"/>
      <c r="AM51" s="289"/>
      <c r="AN51" s="287" t="s">
        <v>1360</v>
      </c>
      <c r="AO51" s="260"/>
      <c r="AP51" s="289"/>
      <c r="AQ51" s="289"/>
      <c r="AR51" s="289"/>
      <c r="AS51" s="289"/>
      <c r="AU51" s="282">
        <v>40</v>
      </c>
      <c r="AV51" s="289"/>
      <c r="AW51" s="289" t="s">
        <v>854</v>
      </c>
      <c r="AX51" s="289" t="s">
        <v>854</v>
      </c>
      <c r="AY51" s="289" t="s">
        <v>854</v>
      </c>
      <c r="AZ51" s="290" t="s">
        <v>1361</v>
      </c>
      <c r="BA51" s="289" t="s">
        <v>854</v>
      </c>
      <c r="BB51" s="289" t="s">
        <v>854</v>
      </c>
      <c r="BC51" s="289" t="s">
        <v>854</v>
      </c>
      <c r="BD51" s="289" t="s">
        <v>854</v>
      </c>
      <c r="BE51" s="289" t="s">
        <v>854</v>
      </c>
      <c r="BF51" s="289" t="s">
        <v>854</v>
      </c>
      <c r="BG51" s="289" t="s">
        <v>854</v>
      </c>
      <c r="BH51" s="289" t="s">
        <v>854</v>
      </c>
      <c r="BI51" s="289" t="s">
        <v>854</v>
      </c>
      <c r="BJ51" s="289" t="s">
        <v>854</v>
      </c>
      <c r="BK51" s="289" t="s">
        <v>854</v>
      </c>
      <c r="BL51" s="289" t="s">
        <v>854</v>
      </c>
      <c r="BM51" s="289"/>
      <c r="BN51" s="289"/>
      <c r="BO51" s="289"/>
      <c r="BP51" s="289"/>
      <c r="BQ51" s="289"/>
      <c r="BR51" s="289"/>
      <c r="BS51" s="289"/>
      <c r="BT51" s="289"/>
      <c r="BU51" s="289"/>
      <c r="BV51" s="289"/>
      <c r="BW51" s="289"/>
      <c r="BY51" s="289"/>
      <c r="BZ51" s="289"/>
      <c r="CA51" s="289"/>
      <c r="CB51" s="289"/>
      <c r="CC51" s="289"/>
      <c r="CD51" s="289"/>
      <c r="CE51" s="289"/>
      <c r="CF51" s="289"/>
      <c r="CG51" s="289"/>
      <c r="CH51" s="289"/>
      <c r="CI51" s="289"/>
      <c r="CJ51" s="289"/>
      <c r="CK51" s="289"/>
      <c r="CL51" s="289"/>
      <c r="CM51" s="289"/>
      <c r="CN51" s="289"/>
      <c r="CO51" s="289"/>
      <c r="CP51" s="289"/>
      <c r="CQ51" s="289"/>
      <c r="CR51" s="289"/>
      <c r="CS51" s="289"/>
      <c r="CT51" s="289"/>
      <c r="CU51" s="289"/>
    </row>
    <row r="52" spans="2:99" ht="90.75" customHeight="1" x14ac:dyDescent="0.35">
      <c r="B52" s="308" t="s">
        <v>1362</v>
      </c>
      <c r="C52" s="303" t="s">
        <v>1363</v>
      </c>
      <c r="D52" s="282">
        <v>41</v>
      </c>
      <c r="E52" s="282" t="s">
        <v>1364</v>
      </c>
      <c r="F52" s="283" t="s">
        <v>1365</v>
      </c>
      <c r="G52" s="284" t="s">
        <v>1096</v>
      </c>
      <c r="H52" s="284" t="s">
        <v>290</v>
      </c>
      <c r="I52" s="283" t="s">
        <v>1366</v>
      </c>
      <c r="J52" s="284" t="s">
        <v>1098</v>
      </c>
      <c r="K52" s="284" t="s">
        <v>1166</v>
      </c>
      <c r="L52" s="283" t="s">
        <v>1100</v>
      </c>
      <c r="M52" s="285"/>
      <c r="N52" s="284" t="s">
        <v>1129</v>
      </c>
      <c r="O52" s="283" t="s">
        <v>1367</v>
      </c>
      <c r="P52" s="260"/>
      <c r="Q52" s="282">
        <v>41</v>
      </c>
      <c r="R52" s="286"/>
      <c r="S52" s="287" t="s">
        <v>1246</v>
      </c>
      <c r="T52" s="282" t="s">
        <v>1168</v>
      </c>
      <c r="U52" s="286"/>
      <c r="V52" s="286"/>
      <c r="W52" s="284" t="s">
        <v>1142</v>
      </c>
      <c r="X52" s="284">
        <v>2000</v>
      </c>
      <c r="Y52" s="284" t="s">
        <v>1143</v>
      </c>
      <c r="Z52" s="284" t="s">
        <v>1107</v>
      </c>
      <c r="AA52" s="284" t="s">
        <v>1368</v>
      </c>
      <c r="AB52" s="287" t="s">
        <v>1109</v>
      </c>
      <c r="AC52" s="284">
        <v>2023</v>
      </c>
      <c r="AD52" s="288">
        <v>38402.026196716099</v>
      </c>
      <c r="AE52" s="260"/>
      <c r="AF52" s="289"/>
      <c r="AG52" s="289"/>
      <c r="AH52" s="289"/>
      <c r="AI52" s="289"/>
      <c r="AJ52" s="289"/>
      <c r="AK52" s="289"/>
      <c r="AL52" s="289"/>
      <c r="AM52" s="289"/>
      <c r="AN52" s="287" t="s">
        <v>1110</v>
      </c>
      <c r="AO52" s="260"/>
      <c r="AP52" s="289"/>
      <c r="AQ52" s="289"/>
      <c r="AR52" s="289"/>
      <c r="AS52" s="289"/>
      <c r="AU52" s="282">
        <v>41</v>
      </c>
      <c r="AV52" s="289"/>
      <c r="AW52" s="289" t="s">
        <v>854</v>
      </c>
      <c r="AX52" s="289" t="s">
        <v>854</v>
      </c>
      <c r="AY52" s="289" t="s">
        <v>854</v>
      </c>
      <c r="AZ52" s="290" t="s">
        <v>854</v>
      </c>
      <c r="BA52" s="289" t="s">
        <v>854</v>
      </c>
      <c r="BB52" s="289" t="s">
        <v>854</v>
      </c>
      <c r="BC52" s="289" t="s">
        <v>854</v>
      </c>
      <c r="BD52" s="289" t="s">
        <v>854</v>
      </c>
      <c r="BE52" s="289" t="s">
        <v>854</v>
      </c>
      <c r="BF52" s="289" t="s">
        <v>854</v>
      </c>
      <c r="BG52" s="289" t="s">
        <v>854</v>
      </c>
      <c r="BH52" s="289" t="s">
        <v>854</v>
      </c>
      <c r="BI52" s="289" t="s">
        <v>854</v>
      </c>
      <c r="BJ52" s="289" t="s">
        <v>854</v>
      </c>
      <c r="BK52" s="289" t="s">
        <v>854</v>
      </c>
      <c r="BL52" s="289" t="s">
        <v>854</v>
      </c>
      <c r="BM52" s="289"/>
      <c r="BN52" s="289"/>
      <c r="BO52" s="289"/>
      <c r="BP52" s="289"/>
      <c r="BQ52" s="289"/>
      <c r="BR52" s="289"/>
      <c r="BS52" s="289"/>
      <c r="BT52" s="289"/>
      <c r="BU52" s="289"/>
      <c r="BV52" s="289"/>
      <c r="BW52" s="289"/>
      <c r="BY52" s="289"/>
      <c r="BZ52" s="289"/>
      <c r="CA52" s="289"/>
      <c r="CB52" s="289"/>
      <c r="CC52" s="289"/>
      <c r="CD52" s="289"/>
      <c r="CE52" s="289"/>
      <c r="CF52" s="289"/>
      <c r="CG52" s="289"/>
      <c r="CH52" s="289"/>
      <c r="CI52" s="289"/>
      <c r="CJ52" s="289"/>
      <c r="CK52" s="289"/>
      <c r="CL52" s="289"/>
      <c r="CM52" s="289"/>
      <c r="CN52" s="289"/>
      <c r="CO52" s="289"/>
      <c r="CP52" s="289"/>
      <c r="CQ52" s="289"/>
      <c r="CR52" s="289"/>
      <c r="CS52" s="289"/>
      <c r="CT52" s="289"/>
      <c r="CU52" s="289"/>
    </row>
    <row r="53" spans="2:99" ht="69.75" customHeight="1" x14ac:dyDescent="0.35">
      <c r="B53" s="308" t="s">
        <v>1369</v>
      </c>
      <c r="C53" s="303" t="s">
        <v>1370</v>
      </c>
      <c r="D53" s="282">
        <v>42</v>
      </c>
      <c r="E53" s="282" t="s">
        <v>1371</v>
      </c>
      <c r="F53" s="287" t="s">
        <v>1372</v>
      </c>
      <c r="G53" s="284" t="s">
        <v>1096</v>
      </c>
      <c r="H53" s="284" t="s">
        <v>290</v>
      </c>
      <c r="I53" s="287" t="s">
        <v>1373</v>
      </c>
      <c r="J53" s="284" t="s">
        <v>1098</v>
      </c>
      <c r="K53" s="284" t="s">
        <v>1166</v>
      </c>
      <c r="L53" s="287" t="s">
        <v>1100</v>
      </c>
      <c r="M53" s="291"/>
      <c r="N53" s="284" t="s">
        <v>1129</v>
      </c>
      <c r="O53" s="287" t="s">
        <v>1374</v>
      </c>
      <c r="P53" s="260"/>
      <c r="Q53" s="282">
        <v>42</v>
      </c>
      <c r="R53" s="286"/>
      <c r="S53" s="287" t="s">
        <v>1240</v>
      </c>
      <c r="T53" s="282" t="s">
        <v>1168</v>
      </c>
      <c r="U53" s="286"/>
      <c r="V53" s="286"/>
      <c r="W53" s="284" t="s">
        <v>1105</v>
      </c>
      <c r="X53" s="284">
        <v>2013</v>
      </c>
      <c r="Y53" s="284">
        <v>2029</v>
      </c>
      <c r="Z53" s="284" t="s">
        <v>1107</v>
      </c>
      <c r="AA53" s="284" t="s">
        <v>1375</v>
      </c>
      <c r="AB53" s="287" t="s">
        <v>1109</v>
      </c>
      <c r="AC53" s="284">
        <v>2023</v>
      </c>
      <c r="AD53" s="288">
        <v>38402.026196716099</v>
      </c>
      <c r="AE53" s="260"/>
      <c r="AF53" s="289"/>
      <c r="AG53" s="289"/>
      <c r="AH53" s="289"/>
      <c r="AI53" s="289"/>
      <c r="AJ53" s="289"/>
      <c r="AK53" s="289"/>
      <c r="AL53" s="289"/>
      <c r="AM53" s="289"/>
      <c r="AN53" s="287" t="s">
        <v>1234</v>
      </c>
      <c r="AO53" s="260"/>
      <c r="AP53" s="289"/>
      <c r="AQ53" s="289"/>
      <c r="AR53" s="289"/>
      <c r="AS53" s="289"/>
      <c r="AU53" s="282">
        <v>42</v>
      </c>
      <c r="AV53" s="289"/>
      <c r="AW53" s="289" t="s">
        <v>854</v>
      </c>
      <c r="AX53" s="289" t="s">
        <v>854</v>
      </c>
      <c r="AY53" s="289" t="s">
        <v>854</v>
      </c>
      <c r="AZ53" s="290" t="s">
        <v>854</v>
      </c>
      <c r="BA53" s="289" t="s">
        <v>854</v>
      </c>
      <c r="BB53" s="289" t="s">
        <v>854</v>
      </c>
      <c r="BC53" s="289" t="s">
        <v>854</v>
      </c>
      <c r="BD53" s="289" t="s">
        <v>854</v>
      </c>
      <c r="BE53" s="289" t="s">
        <v>854</v>
      </c>
      <c r="BF53" s="289" t="s">
        <v>854</v>
      </c>
      <c r="BG53" s="289" t="s">
        <v>854</v>
      </c>
      <c r="BH53" s="289" t="s">
        <v>854</v>
      </c>
      <c r="BI53" s="289" t="s">
        <v>854</v>
      </c>
      <c r="BJ53" s="289" t="s">
        <v>854</v>
      </c>
      <c r="BK53" s="289" t="s">
        <v>854</v>
      </c>
      <c r="BL53" s="289" t="s">
        <v>854</v>
      </c>
      <c r="BM53" s="289"/>
      <c r="BN53" s="289"/>
      <c r="BO53" s="289"/>
      <c r="BP53" s="289"/>
      <c r="BQ53" s="289"/>
      <c r="BR53" s="289"/>
      <c r="BS53" s="289"/>
      <c r="BT53" s="289"/>
      <c r="BU53" s="289"/>
      <c r="BV53" s="289"/>
      <c r="BW53" s="289"/>
      <c r="BY53" s="289"/>
      <c r="BZ53" s="289"/>
      <c r="CA53" s="289"/>
      <c r="CB53" s="289"/>
      <c r="CC53" s="289"/>
      <c r="CD53" s="289"/>
      <c r="CE53" s="289"/>
      <c r="CF53" s="289"/>
      <c r="CG53" s="289"/>
      <c r="CH53" s="289"/>
      <c r="CI53" s="289"/>
      <c r="CJ53" s="289"/>
      <c r="CK53" s="289"/>
      <c r="CL53" s="289"/>
      <c r="CM53" s="289"/>
      <c r="CN53" s="289"/>
      <c r="CO53" s="289"/>
      <c r="CP53" s="289"/>
      <c r="CQ53" s="289"/>
      <c r="CR53" s="289"/>
      <c r="CS53" s="289"/>
      <c r="CT53" s="289"/>
      <c r="CU53" s="289"/>
    </row>
    <row r="54" spans="2:99" ht="81" customHeight="1" x14ac:dyDescent="0.35">
      <c r="B54" s="308" t="s">
        <v>1376</v>
      </c>
      <c r="C54" s="303" t="s">
        <v>1377</v>
      </c>
      <c r="D54" s="282">
        <v>43</v>
      </c>
      <c r="E54" s="282" t="s">
        <v>1378</v>
      </c>
      <c r="F54" s="283" t="s">
        <v>1379</v>
      </c>
      <c r="G54" s="284" t="s">
        <v>1096</v>
      </c>
      <c r="H54" s="284" t="s">
        <v>290</v>
      </c>
      <c r="I54" s="283" t="s">
        <v>1373</v>
      </c>
      <c r="J54" s="284" t="s">
        <v>1098</v>
      </c>
      <c r="K54" s="284" t="s">
        <v>1166</v>
      </c>
      <c r="L54" s="283" t="s">
        <v>1100</v>
      </c>
      <c r="M54" s="285"/>
      <c r="N54" s="284" t="s">
        <v>1129</v>
      </c>
      <c r="O54" s="283" t="s">
        <v>1380</v>
      </c>
      <c r="P54" s="260"/>
      <c r="Q54" s="282">
        <v>43</v>
      </c>
      <c r="R54" s="286"/>
      <c r="S54" s="287" t="s">
        <v>1240</v>
      </c>
      <c r="T54" s="282" t="s">
        <v>1168</v>
      </c>
      <c r="U54" s="286"/>
      <c r="V54" s="286"/>
      <c r="W54" s="284" t="s">
        <v>1105</v>
      </c>
      <c r="X54" s="284">
        <v>2029</v>
      </c>
      <c r="Y54" s="284" t="s">
        <v>1143</v>
      </c>
      <c r="Z54" s="284" t="s">
        <v>1107</v>
      </c>
      <c r="AA54" s="284" t="s">
        <v>1375</v>
      </c>
      <c r="AB54" s="287" t="s">
        <v>1109</v>
      </c>
      <c r="AC54" s="284">
        <v>2023</v>
      </c>
      <c r="AD54" s="288">
        <v>38402.026196716099</v>
      </c>
      <c r="AE54" s="260"/>
      <c r="AF54" s="289"/>
      <c r="AG54" s="289"/>
      <c r="AH54" s="289"/>
      <c r="AI54" s="289"/>
      <c r="AJ54" s="289"/>
      <c r="AK54" s="289"/>
      <c r="AL54" s="289"/>
      <c r="AM54" s="289"/>
      <c r="AN54" s="287" t="s">
        <v>1110</v>
      </c>
      <c r="AO54" s="260"/>
      <c r="AP54" s="289"/>
      <c r="AQ54" s="289"/>
      <c r="AR54" s="289"/>
      <c r="AS54" s="289"/>
      <c r="AU54" s="282">
        <v>43</v>
      </c>
      <c r="AV54" s="289"/>
      <c r="AW54" s="289" t="s">
        <v>854</v>
      </c>
      <c r="AX54" s="289" t="s">
        <v>854</v>
      </c>
      <c r="AY54" s="289" t="s">
        <v>854</v>
      </c>
      <c r="AZ54" s="290" t="s">
        <v>854</v>
      </c>
      <c r="BA54" s="289" t="s">
        <v>854</v>
      </c>
      <c r="BB54" s="289" t="s">
        <v>854</v>
      </c>
      <c r="BC54" s="289" t="s">
        <v>854</v>
      </c>
      <c r="BD54" s="289" t="s">
        <v>854</v>
      </c>
      <c r="BE54" s="289" t="s">
        <v>854</v>
      </c>
      <c r="BF54" s="289" t="s">
        <v>854</v>
      </c>
      <c r="BG54" s="289" t="s">
        <v>854</v>
      </c>
      <c r="BH54" s="289" t="s">
        <v>854</v>
      </c>
      <c r="BI54" s="289" t="s">
        <v>854</v>
      </c>
      <c r="BJ54" s="289" t="s">
        <v>854</v>
      </c>
      <c r="BK54" s="289" t="s">
        <v>854</v>
      </c>
      <c r="BL54" s="289" t="s">
        <v>854</v>
      </c>
      <c r="BM54" s="289"/>
      <c r="BN54" s="289"/>
      <c r="BO54" s="289"/>
      <c r="BP54" s="289"/>
      <c r="BQ54" s="289"/>
      <c r="BR54" s="289"/>
      <c r="BS54" s="289"/>
      <c r="BT54" s="289"/>
      <c r="BU54" s="289"/>
      <c r="BV54" s="289"/>
      <c r="BW54" s="289"/>
      <c r="BY54" s="289"/>
      <c r="BZ54" s="289"/>
      <c r="CA54" s="289"/>
      <c r="CB54" s="289"/>
      <c r="CC54" s="289"/>
      <c r="CD54" s="289"/>
      <c r="CE54" s="289"/>
      <c r="CF54" s="289"/>
      <c r="CG54" s="289"/>
      <c r="CH54" s="289"/>
      <c r="CI54" s="289"/>
      <c r="CJ54" s="289"/>
      <c r="CK54" s="289"/>
      <c r="CL54" s="289"/>
      <c r="CM54" s="289"/>
      <c r="CN54" s="289"/>
      <c r="CO54" s="289"/>
      <c r="CP54" s="289"/>
      <c r="CQ54" s="289"/>
      <c r="CR54" s="289"/>
      <c r="CS54" s="289"/>
      <c r="CT54" s="289"/>
      <c r="CU54" s="289"/>
    </row>
    <row r="55" spans="2:99" ht="58.5" customHeight="1" x14ac:dyDescent="0.35">
      <c r="B55" s="308" t="s">
        <v>1381</v>
      </c>
      <c r="C55" s="303" t="s">
        <v>1382</v>
      </c>
      <c r="D55" s="282">
        <v>44</v>
      </c>
      <c r="E55" s="282" t="s">
        <v>1383</v>
      </c>
      <c r="F55" s="287" t="s">
        <v>1384</v>
      </c>
      <c r="G55" s="284" t="s">
        <v>1096</v>
      </c>
      <c r="H55" s="284" t="s">
        <v>290</v>
      </c>
      <c r="I55" s="287" t="s">
        <v>1373</v>
      </c>
      <c r="J55" s="284" t="s">
        <v>1098</v>
      </c>
      <c r="K55" s="284" t="s">
        <v>1166</v>
      </c>
      <c r="L55" s="287" t="s">
        <v>1100</v>
      </c>
      <c r="M55" s="291"/>
      <c r="N55" s="284" t="s">
        <v>1129</v>
      </c>
      <c r="O55" s="287" t="s">
        <v>1385</v>
      </c>
      <c r="P55" s="260"/>
      <c r="Q55" s="282">
        <v>44</v>
      </c>
      <c r="R55" s="286"/>
      <c r="S55" s="287" t="s">
        <v>1246</v>
      </c>
      <c r="T55" s="282" t="s">
        <v>1131</v>
      </c>
      <c r="U55" s="286"/>
      <c r="V55" s="286"/>
      <c r="W55" s="284" t="s">
        <v>1142</v>
      </c>
      <c r="X55" s="284">
        <v>2020</v>
      </c>
      <c r="Y55" s="284">
        <v>2035</v>
      </c>
      <c r="Z55" s="284" t="s">
        <v>1107</v>
      </c>
      <c r="AA55" s="284" t="s">
        <v>1375</v>
      </c>
      <c r="AB55" s="287" t="s">
        <v>1109</v>
      </c>
      <c r="AC55" s="284">
        <v>2023</v>
      </c>
      <c r="AD55" s="288">
        <v>38402.026196716099</v>
      </c>
      <c r="AE55" s="260"/>
      <c r="AF55" s="289"/>
      <c r="AG55" s="289"/>
      <c r="AH55" s="289"/>
      <c r="AI55" s="289"/>
      <c r="AJ55" s="289"/>
      <c r="AK55" s="289"/>
      <c r="AL55" s="289"/>
      <c r="AM55" s="289"/>
      <c r="AN55" s="287" t="s">
        <v>1110</v>
      </c>
      <c r="AO55" s="260"/>
      <c r="AP55" s="289"/>
      <c r="AQ55" s="289"/>
      <c r="AR55" s="289"/>
      <c r="AS55" s="289"/>
      <c r="AU55" s="282">
        <v>44</v>
      </c>
      <c r="AV55" s="289"/>
      <c r="AW55" s="289" t="s">
        <v>854</v>
      </c>
      <c r="AX55" s="289" t="s">
        <v>854</v>
      </c>
      <c r="AY55" s="289" t="s">
        <v>854</v>
      </c>
      <c r="AZ55" s="290" t="s">
        <v>854</v>
      </c>
      <c r="BA55" s="289" t="s">
        <v>854</v>
      </c>
      <c r="BB55" s="289" t="s">
        <v>854</v>
      </c>
      <c r="BC55" s="289" t="s">
        <v>854</v>
      </c>
      <c r="BD55" s="289" t="s">
        <v>854</v>
      </c>
      <c r="BE55" s="289" t="s">
        <v>854</v>
      </c>
      <c r="BF55" s="289" t="s">
        <v>854</v>
      </c>
      <c r="BG55" s="289" t="s">
        <v>854</v>
      </c>
      <c r="BH55" s="289" t="s">
        <v>854</v>
      </c>
      <c r="BI55" s="289" t="s">
        <v>854</v>
      </c>
      <c r="BJ55" s="289" t="s">
        <v>854</v>
      </c>
      <c r="BK55" s="289" t="s">
        <v>854</v>
      </c>
      <c r="BL55" s="289" t="s">
        <v>854</v>
      </c>
      <c r="BM55" s="289"/>
      <c r="BN55" s="289"/>
      <c r="BO55" s="289"/>
      <c r="BP55" s="289"/>
      <c r="BQ55" s="289"/>
      <c r="BR55" s="289"/>
      <c r="BS55" s="289"/>
      <c r="BT55" s="289"/>
      <c r="BU55" s="289"/>
      <c r="BV55" s="289"/>
      <c r="BW55" s="289"/>
      <c r="BY55" s="289"/>
      <c r="BZ55" s="289"/>
      <c r="CA55" s="289"/>
      <c r="CB55" s="289"/>
      <c r="CC55" s="289"/>
      <c r="CD55" s="289"/>
      <c r="CE55" s="289"/>
      <c r="CF55" s="289"/>
      <c r="CG55" s="289"/>
      <c r="CH55" s="289"/>
      <c r="CI55" s="289"/>
      <c r="CJ55" s="289"/>
      <c r="CK55" s="289"/>
      <c r="CL55" s="289"/>
      <c r="CM55" s="289"/>
      <c r="CN55" s="289"/>
      <c r="CO55" s="289"/>
      <c r="CP55" s="289"/>
      <c r="CQ55" s="289"/>
      <c r="CR55" s="289"/>
      <c r="CS55" s="289"/>
      <c r="CT55" s="289"/>
      <c r="CU55" s="289"/>
    </row>
    <row r="56" spans="2:99" ht="69.75" customHeight="1" x14ac:dyDescent="0.35">
      <c r="B56" s="308" t="s">
        <v>1386</v>
      </c>
      <c r="C56" s="303" t="s">
        <v>1387</v>
      </c>
      <c r="D56" s="282">
        <v>45</v>
      </c>
      <c r="E56" s="282" t="s">
        <v>1104</v>
      </c>
      <c r="F56" s="283" t="s">
        <v>1388</v>
      </c>
      <c r="G56" s="284" t="s">
        <v>1096</v>
      </c>
      <c r="H56" s="284" t="s">
        <v>290</v>
      </c>
      <c r="I56" s="283" t="s">
        <v>1191</v>
      </c>
      <c r="J56" s="284" t="s">
        <v>1098</v>
      </c>
      <c r="K56" s="284" t="s">
        <v>1166</v>
      </c>
      <c r="L56" s="283" t="s">
        <v>1100</v>
      </c>
      <c r="M56" s="285"/>
      <c r="N56" s="284" t="s">
        <v>1129</v>
      </c>
      <c r="O56" s="283" t="s">
        <v>1389</v>
      </c>
      <c r="P56" s="260"/>
      <c r="Q56" s="282">
        <v>45</v>
      </c>
      <c r="R56" s="286"/>
      <c r="S56" s="287" t="s">
        <v>1240</v>
      </c>
      <c r="T56" s="282" t="s">
        <v>1131</v>
      </c>
      <c r="U56" s="286"/>
      <c r="V56" s="286"/>
      <c r="W56" s="284" t="s">
        <v>1142</v>
      </c>
      <c r="X56" s="284">
        <v>2022</v>
      </c>
      <c r="Y56" s="284" t="s">
        <v>1390</v>
      </c>
      <c r="Z56" s="284" t="s">
        <v>1107</v>
      </c>
      <c r="AA56" s="284" t="s">
        <v>1375</v>
      </c>
      <c r="AB56" s="287" t="s">
        <v>1109</v>
      </c>
      <c r="AC56" s="284">
        <v>2023</v>
      </c>
      <c r="AD56" s="288">
        <v>38402.026196716099</v>
      </c>
      <c r="AE56" s="260"/>
      <c r="AF56" s="289"/>
      <c r="AG56" s="289"/>
      <c r="AH56" s="289"/>
      <c r="AI56" s="289"/>
      <c r="AJ56" s="289"/>
      <c r="AK56" s="289"/>
      <c r="AL56" s="289"/>
      <c r="AM56" s="289"/>
      <c r="AN56" s="287" t="s">
        <v>1234</v>
      </c>
      <c r="AO56" s="260"/>
      <c r="AP56" s="289"/>
      <c r="AQ56" s="289"/>
      <c r="AR56" s="289"/>
      <c r="AS56" s="289"/>
      <c r="AU56" s="282">
        <v>45</v>
      </c>
      <c r="AV56" s="289"/>
      <c r="AW56" s="289" t="s">
        <v>854</v>
      </c>
      <c r="AX56" s="289" t="s">
        <v>854</v>
      </c>
      <c r="AY56" s="289" t="s">
        <v>854</v>
      </c>
      <c r="AZ56" s="290" t="s">
        <v>854</v>
      </c>
      <c r="BA56" s="289" t="s">
        <v>854</v>
      </c>
      <c r="BB56" s="289" t="s">
        <v>854</v>
      </c>
      <c r="BC56" s="289" t="s">
        <v>854</v>
      </c>
      <c r="BD56" s="289" t="s">
        <v>854</v>
      </c>
      <c r="BE56" s="289" t="s">
        <v>854</v>
      </c>
      <c r="BF56" s="289" t="s">
        <v>854</v>
      </c>
      <c r="BG56" s="289" t="s">
        <v>854</v>
      </c>
      <c r="BH56" s="289" t="s">
        <v>854</v>
      </c>
      <c r="BI56" s="289" t="s">
        <v>854</v>
      </c>
      <c r="BJ56" s="289" t="s">
        <v>854</v>
      </c>
      <c r="BK56" s="289" t="s">
        <v>854</v>
      </c>
      <c r="BL56" s="289" t="s">
        <v>854</v>
      </c>
      <c r="BM56" s="289"/>
      <c r="BN56" s="289"/>
      <c r="BO56" s="289"/>
      <c r="BP56" s="289"/>
      <c r="BQ56" s="289"/>
      <c r="BR56" s="289"/>
      <c r="BS56" s="289"/>
      <c r="BT56" s="289"/>
      <c r="BU56" s="289"/>
      <c r="BV56" s="289"/>
      <c r="BW56" s="289"/>
      <c r="BY56" s="289"/>
      <c r="BZ56" s="289"/>
      <c r="CA56" s="289"/>
      <c r="CB56" s="289"/>
      <c r="CC56" s="289"/>
      <c r="CD56" s="289"/>
      <c r="CE56" s="289"/>
      <c r="CF56" s="289"/>
      <c r="CG56" s="289"/>
      <c r="CH56" s="289"/>
      <c r="CI56" s="289"/>
      <c r="CJ56" s="289"/>
      <c r="CK56" s="289"/>
      <c r="CL56" s="289"/>
      <c r="CM56" s="289"/>
      <c r="CN56" s="289"/>
      <c r="CO56" s="289"/>
      <c r="CP56" s="289"/>
      <c r="CQ56" s="289"/>
      <c r="CR56" s="289"/>
      <c r="CS56" s="289"/>
      <c r="CT56" s="289"/>
      <c r="CU56" s="289"/>
    </row>
    <row r="57" spans="2:99" ht="54" customHeight="1" x14ac:dyDescent="0.35">
      <c r="B57" s="308" t="s">
        <v>1391</v>
      </c>
      <c r="C57" s="303" t="s">
        <v>1392</v>
      </c>
      <c r="D57" s="282">
        <v>46</v>
      </c>
      <c r="E57" s="282" t="s">
        <v>1393</v>
      </c>
      <c r="F57" s="287" t="s">
        <v>1394</v>
      </c>
      <c r="G57" s="284" t="s">
        <v>1096</v>
      </c>
      <c r="H57" s="284" t="s">
        <v>290</v>
      </c>
      <c r="I57" s="287" t="s">
        <v>1395</v>
      </c>
      <c r="J57" s="284" t="s">
        <v>1098</v>
      </c>
      <c r="K57" s="284" t="s">
        <v>1166</v>
      </c>
      <c r="L57" s="287" t="s">
        <v>1100</v>
      </c>
      <c r="M57" s="291"/>
      <c r="N57" s="284" t="s">
        <v>1129</v>
      </c>
      <c r="O57" s="287" t="s">
        <v>1396</v>
      </c>
      <c r="P57" s="260"/>
      <c r="Q57" s="282">
        <v>46</v>
      </c>
      <c r="R57" s="286"/>
      <c r="S57" s="287" t="s">
        <v>1246</v>
      </c>
      <c r="T57" s="282" t="s">
        <v>1131</v>
      </c>
      <c r="U57" s="286"/>
      <c r="V57" s="286"/>
      <c r="W57" s="284" t="s">
        <v>1142</v>
      </c>
      <c r="X57" s="284">
        <v>2020</v>
      </c>
      <c r="Y57" s="284" t="s">
        <v>1143</v>
      </c>
      <c r="Z57" s="284" t="s">
        <v>1107</v>
      </c>
      <c r="AA57" s="284" t="s">
        <v>1375</v>
      </c>
      <c r="AB57" s="287" t="s">
        <v>1109</v>
      </c>
      <c r="AC57" s="284">
        <v>2023</v>
      </c>
      <c r="AD57" s="288">
        <v>38402.026196716099</v>
      </c>
      <c r="AE57" s="260"/>
      <c r="AF57" s="289"/>
      <c r="AG57" s="289"/>
      <c r="AH57" s="289"/>
      <c r="AI57" s="289"/>
      <c r="AJ57" s="289"/>
      <c r="AK57" s="289"/>
      <c r="AL57" s="289"/>
      <c r="AM57" s="289"/>
      <c r="AN57" s="287" t="s">
        <v>1110</v>
      </c>
      <c r="AO57" s="260"/>
      <c r="AP57" s="289"/>
      <c r="AQ57" s="289"/>
      <c r="AR57" s="289"/>
      <c r="AS57" s="289"/>
      <c r="AU57" s="282">
        <v>46</v>
      </c>
      <c r="AV57" s="289"/>
      <c r="AW57" s="289" t="s">
        <v>854</v>
      </c>
      <c r="AX57" s="289" t="s">
        <v>854</v>
      </c>
      <c r="AY57" s="289" t="s">
        <v>854</v>
      </c>
      <c r="AZ57" s="290" t="s">
        <v>854</v>
      </c>
      <c r="BA57" s="289" t="s">
        <v>854</v>
      </c>
      <c r="BB57" s="289" t="s">
        <v>854</v>
      </c>
      <c r="BC57" s="289" t="s">
        <v>854</v>
      </c>
      <c r="BD57" s="289" t="s">
        <v>854</v>
      </c>
      <c r="BE57" s="289" t="s">
        <v>854</v>
      </c>
      <c r="BF57" s="289" t="s">
        <v>854</v>
      </c>
      <c r="BG57" s="289" t="s">
        <v>854</v>
      </c>
      <c r="BH57" s="289" t="s">
        <v>854</v>
      </c>
      <c r="BI57" s="289" t="s">
        <v>854</v>
      </c>
      <c r="BJ57" s="289" t="s">
        <v>854</v>
      </c>
      <c r="BK57" s="289" t="s">
        <v>854</v>
      </c>
      <c r="BL57" s="289" t="s">
        <v>854</v>
      </c>
      <c r="BM57" s="289"/>
      <c r="BN57" s="289"/>
      <c r="BO57" s="289"/>
      <c r="BP57" s="289"/>
      <c r="BQ57" s="289"/>
      <c r="BR57" s="289"/>
      <c r="BS57" s="289"/>
      <c r="BT57" s="289"/>
      <c r="BU57" s="289"/>
      <c r="BV57" s="289"/>
      <c r="BW57" s="289"/>
      <c r="BY57" s="289"/>
      <c r="BZ57" s="289"/>
      <c r="CA57" s="289"/>
      <c r="CB57" s="289"/>
      <c r="CC57" s="289"/>
      <c r="CD57" s="289"/>
      <c r="CE57" s="289"/>
      <c r="CF57" s="289"/>
      <c r="CG57" s="289"/>
      <c r="CH57" s="289"/>
      <c r="CI57" s="289"/>
      <c r="CJ57" s="289"/>
      <c r="CK57" s="289"/>
      <c r="CL57" s="289"/>
      <c r="CM57" s="289"/>
      <c r="CN57" s="289"/>
      <c r="CO57" s="289"/>
      <c r="CP57" s="289"/>
      <c r="CQ57" s="289"/>
      <c r="CR57" s="289"/>
      <c r="CS57" s="289"/>
      <c r="CT57" s="289"/>
      <c r="CU57" s="289"/>
    </row>
    <row r="58" spans="2:99" ht="41.25" customHeight="1" x14ac:dyDescent="0.35">
      <c r="B58" s="308" t="s">
        <v>1397</v>
      </c>
      <c r="C58" s="303" t="s">
        <v>1398</v>
      </c>
      <c r="D58" s="282">
        <v>47</v>
      </c>
      <c r="E58" s="282" t="s">
        <v>1399</v>
      </c>
      <c r="F58" s="283" t="s">
        <v>1400</v>
      </c>
      <c r="G58" s="284" t="s">
        <v>1096</v>
      </c>
      <c r="H58" s="284" t="s">
        <v>290</v>
      </c>
      <c r="I58" s="283" t="s">
        <v>1395</v>
      </c>
      <c r="J58" s="284" t="s">
        <v>1098</v>
      </c>
      <c r="K58" s="284" t="s">
        <v>1166</v>
      </c>
      <c r="L58" s="283" t="s">
        <v>1100</v>
      </c>
      <c r="M58" s="285"/>
      <c r="N58" s="284" t="s">
        <v>1129</v>
      </c>
      <c r="O58" s="283" t="s">
        <v>1401</v>
      </c>
      <c r="P58" s="260"/>
      <c r="Q58" s="282">
        <v>47</v>
      </c>
      <c r="R58" s="286"/>
      <c r="S58" s="287" t="s">
        <v>1246</v>
      </c>
      <c r="T58" s="282" t="s">
        <v>1131</v>
      </c>
      <c r="U58" s="286"/>
      <c r="V58" s="286"/>
      <c r="W58" s="284" t="s">
        <v>1142</v>
      </c>
      <c r="X58" s="284">
        <v>2020</v>
      </c>
      <c r="Y58" s="284" t="s">
        <v>1402</v>
      </c>
      <c r="Z58" s="284" t="s">
        <v>1107</v>
      </c>
      <c r="AA58" s="284" t="s">
        <v>1375</v>
      </c>
      <c r="AB58" s="287" t="s">
        <v>1109</v>
      </c>
      <c r="AC58" s="284">
        <v>2023</v>
      </c>
      <c r="AD58" s="288">
        <v>38402.026196716099</v>
      </c>
      <c r="AE58" s="260"/>
      <c r="AF58" s="289"/>
      <c r="AG58" s="289"/>
      <c r="AH58" s="289"/>
      <c r="AI58" s="289"/>
      <c r="AJ58" s="289"/>
      <c r="AK58" s="289"/>
      <c r="AL58" s="289"/>
      <c r="AM58" s="289"/>
      <c r="AN58" s="287" t="s">
        <v>1234</v>
      </c>
      <c r="AO58" s="260"/>
      <c r="AP58" s="289"/>
      <c r="AQ58" s="289"/>
      <c r="AR58" s="289"/>
      <c r="AS58" s="289"/>
      <c r="AU58" s="282">
        <v>47</v>
      </c>
      <c r="AV58" s="289"/>
      <c r="AW58" s="289" t="s">
        <v>854</v>
      </c>
      <c r="AX58" s="289" t="s">
        <v>854</v>
      </c>
      <c r="AY58" s="289" t="s">
        <v>854</v>
      </c>
      <c r="AZ58" s="290" t="s">
        <v>854</v>
      </c>
      <c r="BA58" s="289" t="s">
        <v>854</v>
      </c>
      <c r="BB58" s="289" t="s">
        <v>854</v>
      </c>
      <c r="BC58" s="289" t="s">
        <v>854</v>
      </c>
      <c r="BD58" s="289" t="s">
        <v>854</v>
      </c>
      <c r="BE58" s="289" t="s">
        <v>854</v>
      </c>
      <c r="BF58" s="289" t="s">
        <v>854</v>
      </c>
      <c r="BG58" s="289" t="s">
        <v>854</v>
      </c>
      <c r="BH58" s="289" t="s">
        <v>854</v>
      </c>
      <c r="BI58" s="289" t="s">
        <v>854</v>
      </c>
      <c r="BJ58" s="289" t="s">
        <v>854</v>
      </c>
      <c r="BK58" s="289" t="s">
        <v>854</v>
      </c>
      <c r="BL58" s="289" t="s">
        <v>854</v>
      </c>
      <c r="BM58" s="289"/>
      <c r="BN58" s="289"/>
      <c r="BO58" s="289"/>
      <c r="BP58" s="289"/>
      <c r="BQ58" s="289"/>
      <c r="BR58" s="289"/>
      <c r="BS58" s="289"/>
      <c r="BT58" s="289"/>
      <c r="BU58" s="289"/>
      <c r="BV58" s="289"/>
      <c r="BW58" s="289"/>
      <c r="BY58" s="289"/>
      <c r="BZ58" s="289"/>
      <c r="CA58" s="289"/>
      <c r="CB58" s="289"/>
      <c r="CC58" s="289"/>
      <c r="CD58" s="289"/>
      <c r="CE58" s="289"/>
      <c r="CF58" s="289"/>
      <c r="CG58" s="289"/>
      <c r="CH58" s="289"/>
      <c r="CI58" s="289"/>
      <c r="CJ58" s="289"/>
      <c r="CK58" s="289"/>
      <c r="CL58" s="289"/>
      <c r="CM58" s="289"/>
      <c r="CN58" s="289"/>
      <c r="CO58" s="289"/>
      <c r="CP58" s="289"/>
      <c r="CQ58" s="289"/>
      <c r="CR58" s="289"/>
      <c r="CS58" s="289"/>
      <c r="CT58" s="289"/>
      <c r="CU58" s="289"/>
    </row>
    <row r="59" spans="2:99" ht="65.25" customHeight="1" x14ac:dyDescent="0.35">
      <c r="B59" s="308" t="s">
        <v>1403</v>
      </c>
      <c r="C59" s="303" t="s">
        <v>1404</v>
      </c>
      <c r="D59" s="282">
        <v>48</v>
      </c>
      <c r="E59" s="282" t="s">
        <v>1405</v>
      </c>
      <c r="F59" s="287" t="s">
        <v>1406</v>
      </c>
      <c r="G59" s="284" t="s">
        <v>1096</v>
      </c>
      <c r="H59" s="284" t="s">
        <v>290</v>
      </c>
      <c r="I59" s="287" t="s">
        <v>1395</v>
      </c>
      <c r="J59" s="284" t="s">
        <v>1098</v>
      </c>
      <c r="K59" s="284" t="s">
        <v>1166</v>
      </c>
      <c r="L59" s="287" t="s">
        <v>1100</v>
      </c>
      <c r="M59" s="291"/>
      <c r="N59" s="284" t="s">
        <v>1129</v>
      </c>
      <c r="O59" s="287" t="s">
        <v>1407</v>
      </c>
      <c r="P59" s="260"/>
      <c r="Q59" s="282">
        <v>48</v>
      </c>
      <c r="R59" s="286"/>
      <c r="S59" s="287" t="s">
        <v>1240</v>
      </c>
      <c r="T59" s="282" t="s">
        <v>1131</v>
      </c>
      <c r="U59" s="286"/>
      <c r="V59" s="286"/>
      <c r="W59" s="284" t="s">
        <v>1105</v>
      </c>
      <c r="X59" s="284">
        <v>2021</v>
      </c>
      <c r="Y59" s="284" t="s">
        <v>1408</v>
      </c>
      <c r="Z59" s="284" t="s">
        <v>1107</v>
      </c>
      <c r="AA59" s="284" t="s">
        <v>1375</v>
      </c>
      <c r="AB59" s="287" t="s">
        <v>1109</v>
      </c>
      <c r="AC59" s="284">
        <v>2023</v>
      </c>
      <c r="AD59" s="288">
        <v>38402.026196716099</v>
      </c>
      <c r="AE59" s="260"/>
      <c r="AF59" s="289"/>
      <c r="AG59" s="289"/>
      <c r="AH59" s="289"/>
      <c r="AI59" s="289"/>
      <c r="AJ59" s="289"/>
      <c r="AK59" s="289"/>
      <c r="AL59" s="289"/>
      <c r="AM59" s="289"/>
      <c r="AN59" s="287" t="s">
        <v>1234</v>
      </c>
      <c r="AO59" s="260"/>
      <c r="AP59" s="289"/>
      <c r="AQ59" s="289"/>
      <c r="AR59" s="289"/>
      <c r="AS59" s="289"/>
      <c r="AU59" s="282">
        <v>48</v>
      </c>
      <c r="AV59" s="289"/>
      <c r="AW59" s="289" t="s">
        <v>854</v>
      </c>
      <c r="AX59" s="289" t="s">
        <v>854</v>
      </c>
      <c r="AY59" s="289" t="s">
        <v>854</v>
      </c>
      <c r="AZ59" s="290" t="s">
        <v>854</v>
      </c>
      <c r="BA59" s="289" t="s">
        <v>854</v>
      </c>
      <c r="BB59" s="289" t="s">
        <v>854</v>
      </c>
      <c r="BC59" s="289" t="s">
        <v>854</v>
      </c>
      <c r="BD59" s="289" t="s">
        <v>854</v>
      </c>
      <c r="BE59" s="289" t="s">
        <v>854</v>
      </c>
      <c r="BF59" s="289" t="s">
        <v>854</v>
      </c>
      <c r="BG59" s="289" t="s">
        <v>854</v>
      </c>
      <c r="BH59" s="289" t="s">
        <v>854</v>
      </c>
      <c r="BI59" s="289" t="s">
        <v>854</v>
      </c>
      <c r="BJ59" s="289" t="s">
        <v>854</v>
      </c>
      <c r="BK59" s="289" t="s">
        <v>854</v>
      </c>
      <c r="BL59" s="289" t="s">
        <v>854</v>
      </c>
      <c r="BM59" s="289"/>
      <c r="BN59" s="289"/>
      <c r="BO59" s="289"/>
      <c r="BP59" s="289"/>
      <c r="BQ59" s="289"/>
      <c r="BR59" s="289"/>
      <c r="BS59" s="289"/>
      <c r="BT59" s="289"/>
      <c r="BU59" s="289"/>
      <c r="BV59" s="289"/>
      <c r="BW59" s="289"/>
      <c r="BY59" s="289"/>
      <c r="BZ59" s="289"/>
      <c r="CA59" s="289"/>
      <c r="CB59" s="289"/>
      <c r="CC59" s="289"/>
      <c r="CD59" s="289"/>
      <c r="CE59" s="289"/>
      <c r="CF59" s="289"/>
      <c r="CG59" s="289"/>
      <c r="CH59" s="289"/>
      <c r="CI59" s="289"/>
      <c r="CJ59" s="289"/>
      <c r="CK59" s="289"/>
      <c r="CL59" s="289"/>
      <c r="CM59" s="289"/>
      <c r="CN59" s="289"/>
      <c r="CO59" s="289"/>
      <c r="CP59" s="289"/>
      <c r="CQ59" s="289"/>
      <c r="CR59" s="289"/>
      <c r="CS59" s="289"/>
      <c r="CT59" s="289"/>
      <c r="CU59" s="289"/>
    </row>
    <row r="60" spans="2:99" ht="138.75" customHeight="1" x14ac:dyDescent="0.35">
      <c r="B60" s="308" t="s">
        <v>1409</v>
      </c>
      <c r="C60" s="303" t="s">
        <v>1410</v>
      </c>
      <c r="D60" s="282">
        <v>49</v>
      </c>
      <c r="E60" s="282" t="s">
        <v>1411</v>
      </c>
      <c r="F60" s="283" t="s">
        <v>1412</v>
      </c>
      <c r="G60" s="284" t="s">
        <v>1096</v>
      </c>
      <c r="H60" s="284" t="s">
        <v>290</v>
      </c>
      <c r="I60" s="283" t="s">
        <v>1413</v>
      </c>
      <c r="J60" s="284" t="s">
        <v>1098</v>
      </c>
      <c r="K60" s="284" t="s">
        <v>1166</v>
      </c>
      <c r="L60" s="283" t="s">
        <v>1100</v>
      </c>
      <c r="M60" s="285"/>
      <c r="N60" s="284" t="s">
        <v>1129</v>
      </c>
      <c r="O60" s="283" t="s">
        <v>1414</v>
      </c>
      <c r="P60" s="260"/>
      <c r="Q60" s="282">
        <v>49</v>
      </c>
      <c r="R60" s="286"/>
      <c r="S60" s="287" t="s">
        <v>1246</v>
      </c>
      <c r="T60" s="282" t="s">
        <v>1131</v>
      </c>
      <c r="U60" s="286"/>
      <c r="V60" s="286"/>
      <c r="W60" s="284" t="s">
        <v>1142</v>
      </c>
      <c r="X60" s="284">
        <v>2022</v>
      </c>
      <c r="Y60" s="284" t="s">
        <v>1143</v>
      </c>
      <c r="Z60" s="284" t="s">
        <v>1107</v>
      </c>
      <c r="AA60" s="284" t="s">
        <v>1108</v>
      </c>
      <c r="AB60" s="287" t="s">
        <v>1109</v>
      </c>
      <c r="AC60" s="284">
        <v>2023</v>
      </c>
      <c r="AD60" s="288">
        <v>38402.026196716099</v>
      </c>
      <c r="AE60" s="260"/>
      <c r="AF60" s="289"/>
      <c r="AG60" s="289"/>
      <c r="AH60" s="289"/>
      <c r="AI60" s="289"/>
      <c r="AJ60" s="289"/>
      <c r="AK60" s="289"/>
      <c r="AL60" s="289"/>
      <c r="AM60" s="289"/>
      <c r="AN60" s="287" t="s">
        <v>1234</v>
      </c>
      <c r="AO60" s="260"/>
      <c r="AP60" s="289"/>
      <c r="AQ60" s="289"/>
      <c r="AR60" s="289"/>
      <c r="AS60" s="289"/>
      <c r="AU60" s="282">
        <v>49</v>
      </c>
      <c r="AV60" s="289"/>
      <c r="AW60" s="289" t="s">
        <v>854</v>
      </c>
      <c r="AX60" s="289" t="s">
        <v>854</v>
      </c>
      <c r="AY60" s="289" t="s">
        <v>854</v>
      </c>
      <c r="AZ60" s="290">
        <v>1300</v>
      </c>
      <c r="BA60" s="289" t="s">
        <v>854</v>
      </c>
      <c r="BB60" s="289" t="s">
        <v>854</v>
      </c>
      <c r="BC60" s="289" t="s">
        <v>854</v>
      </c>
      <c r="BD60" s="289" t="s">
        <v>854</v>
      </c>
      <c r="BE60" s="289" t="s">
        <v>854</v>
      </c>
      <c r="BF60" s="289" t="s">
        <v>854</v>
      </c>
      <c r="BG60" s="289" t="s">
        <v>854</v>
      </c>
      <c r="BH60" s="289" t="s">
        <v>854</v>
      </c>
      <c r="BI60" s="289" t="s">
        <v>854</v>
      </c>
      <c r="BJ60" s="289" t="s">
        <v>854</v>
      </c>
      <c r="BK60" s="289" t="s">
        <v>854</v>
      </c>
      <c r="BL60" s="289" t="s">
        <v>854</v>
      </c>
      <c r="BM60" s="289"/>
      <c r="BN60" s="289"/>
      <c r="BO60" s="289"/>
      <c r="BP60" s="289"/>
      <c r="BQ60" s="289"/>
      <c r="BR60" s="289"/>
      <c r="BS60" s="289"/>
      <c r="BT60" s="289"/>
      <c r="BU60" s="289"/>
      <c r="BV60" s="289"/>
      <c r="BW60" s="289"/>
      <c r="BY60" s="289"/>
      <c r="BZ60" s="289"/>
      <c r="CA60" s="289"/>
      <c r="CB60" s="289"/>
      <c r="CC60" s="289"/>
      <c r="CD60" s="289"/>
      <c r="CE60" s="289"/>
      <c r="CF60" s="289"/>
      <c r="CG60" s="289"/>
      <c r="CH60" s="289"/>
      <c r="CI60" s="289"/>
      <c r="CJ60" s="289"/>
      <c r="CK60" s="289"/>
      <c r="CL60" s="289"/>
      <c r="CM60" s="289"/>
      <c r="CN60" s="289"/>
      <c r="CO60" s="289"/>
      <c r="CP60" s="289"/>
      <c r="CQ60" s="289"/>
      <c r="CR60" s="289"/>
      <c r="CS60" s="289"/>
      <c r="CT60" s="289"/>
      <c r="CU60" s="289"/>
    </row>
    <row r="61" spans="2:99" ht="78" customHeight="1" x14ac:dyDescent="0.35">
      <c r="B61" s="308" t="s">
        <v>1415</v>
      </c>
      <c r="C61" s="303" t="s">
        <v>1416</v>
      </c>
      <c r="D61" s="282">
        <v>50</v>
      </c>
      <c r="E61" s="282" t="s">
        <v>1417</v>
      </c>
      <c r="F61" s="287" t="s">
        <v>1418</v>
      </c>
      <c r="G61" s="284" t="s">
        <v>1096</v>
      </c>
      <c r="H61" s="284" t="s">
        <v>290</v>
      </c>
      <c r="I61" s="287" t="s">
        <v>1419</v>
      </c>
      <c r="J61" s="284" t="s">
        <v>1098</v>
      </c>
      <c r="K61" s="284" t="s">
        <v>1166</v>
      </c>
      <c r="L61" s="287" t="s">
        <v>1100</v>
      </c>
      <c r="M61" s="291"/>
      <c r="N61" s="284" t="s">
        <v>1129</v>
      </c>
      <c r="O61" s="287" t="s">
        <v>1420</v>
      </c>
      <c r="P61" s="260"/>
      <c r="Q61" s="282">
        <v>50</v>
      </c>
      <c r="R61" s="286"/>
      <c r="S61" s="287" t="s">
        <v>1421</v>
      </c>
      <c r="T61" s="282" t="s">
        <v>1131</v>
      </c>
      <c r="U61" s="286"/>
      <c r="V61" s="286"/>
      <c r="W61" s="284" t="s">
        <v>1105</v>
      </c>
      <c r="X61" s="284">
        <v>2021</v>
      </c>
      <c r="Y61" s="284" t="s">
        <v>1326</v>
      </c>
      <c r="Z61" s="284" t="s">
        <v>1107</v>
      </c>
      <c r="AA61" s="284" t="s">
        <v>1375</v>
      </c>
      <c r="AB61" s="287" t="s">
        <v>1109</v>
      </c>
      <c r="AC61" s="284">
        <v>2023</v>
      </c>
      <c r="AD61" s="288">
        <v>38402.026196716099</v>
      </c>
      <c r="AE61" s="260"/>
      <c r="AF61" s="289"/>
      <c r="AG61" s="289"/>
      <c r="AH61" s="289"/>
      <c r="AI61" s="289"/>
      <c r="AJ61" s="289"/>
      <c r="AK61" s="289"/>
      <c r="AL61" s="289"/>
      <c r="AM61" s="289"/>
      <c r="AN61" s="287" t="s">
        <v>1234</v>
      </c>
      <c r="AO61" s="260"/>
      <c r="AP61" s="289"/>
      <c r="AQ61" s="289"/>
      <c r="AR61" s="289"/>
      <c r="AS61" s="289"/>
      <c r="AU61" s="282">
        <v>50</v>
      </c>
      <c r="AV61" s="289"/>
      <c r="AW61" s="289" t="s">
        <v>854</v>
      </c>
      <c r="AX61" s="289" t="s">
        <v>854</v>
      </c>
      <c r="AY61" s="289" t="s">
        <v>854</v>
      </c>
      <c r="AZ61" s="290" t="s">
        <v>854</v>
      </c>
      <c r="BA61" s="289" t="s">
        <v>854</v>
      </c>
      <c r="BB61" s="289" t="s">
        <v>854</v>
      </c>
      <c r="BC61" s="289" t="s">
        <v>854</v>
      </c>
      <c r="BD61" s="289" t="s">
        <v>854</v>
      </c>
      <c r="BE61" s="289" t="s">
        <v>854</v>
      </c>
      <c r="BF61" s="289" t="s">
        <v>854</v>
      </c>
      <c r="BG61" s="289" t="s">
        <v>854</v>
      </c>
      <c r="BH61" s="289" t="s">
        <v>854</v>
      </c>
      <c r="BI61" s="289" t="s">
        <v>854</v>
      </c>
      <c r="BJ61" s="289" t="s">
        <v>854</v>
      </c>
      <c r="BK61" s="289" t="s">
        <v>854</v>
      </c>
      <c r="BL61" s="289" t="s">
        <v>854</v>
      </c>
      <c r="BM61" s="289"/>
      <c r="BN61" s="289"/>
      <c r="BO61" s="289"/>
      <c r="BP61" s="289"/>
      <c r="BQ61" s="289"/>
      <c r="BR61" s="289"/>
      <c r="BS61" s="289"/>
      <c r="BT61" s="289"/>
      <c r="BU61" s="289"/>
      <c r="BV61" s="289"/>
      <c r="BW61" s="289"/>
      <c r="BY61" s="289"/>
      <c r="BZ61" s="289"/>
      <c r="CA61" s="289"/>
      <c r="CB61" s="289"/>
      <c r="CC61" s="289"/>
      <c r="CD61" s="289"/>
      <c r="CE61" s="289"/>
      <c r="CF61" s="289"/>
      <c r="CG61" s="289"/>
      <c r="CH61" s="289"/>
      <c r="CI61" s="289"/>
      <c r="CJ61" s="289"/>
      <c r="CK61" s="289"/>
      <c r="CL61" s="289"/>
      <c r="CM61" s="289"/>
      <c r="CN61" s="289"/>
      <c r="CO61" s="289"/>
      <c r="CP61" s="289"/>
      <c r="CQ61" s="289"/>
      <c r="CR61" s="289"/>
      <c r="CS61" s="289"/>
      <c r="CT61" s="289"/>
      <c r="CU61" s="289"/>
    </row>
    <row r="62" spans="2:99" ht="138" customHeight="1" x14ac:dyDescent="0.35">
      <c r="B62" s="308" t="s">
        <v>1422</v>
      </c>
      <c r="C62" s="303" t="s">
        <v>1423</v>
      </c>
      <c r="D62" s="282">
        <v>51</v>
      </c>
      <c r="E62" s="282" t="s">
        <v>1424</v>
      </c>
      <c r="F62" s="283" t="s">
        <v>1425</v>
      </c>
      <c r="G62" s="284" t="s">
        <v>1096</v>
      </c>
      <c r="H62" s="284" t="s">
        <v>290</v>
      </c>
      <c r="I62" s="283" t="s">
        <v>1191</v>
      </c>
      <c r="J62" s="284" t="s">
        <v>1098</v>
      </c>
      <c r="K62" s="284" t="s">
        <v>1166</v>
      </c>
      <c r="L62" s="283" t="s">
        <v>1100</v>
      </c>
      <c r="M62" s="285"/>
      <c r="N62" s="284" t="s">
        <v>1260</v>
      </c>
      <c r="O62" s="283" t="s">
        <v>1426</v>
      </c>
      <c r="P62" s="260"/>
      <c r="Q62" s="282">
        <v>51</v>
      </c>
      <c r="R62" s="286"/>
      <c r="S62" s="287" t="s">
        <v>1240</v>
      </c>
      <c r="T62" s="282" t="s">
        <v>1131</v>
      </c>
      <c r="U62" s="286"/>
      <c r="V62" s="286"/>
      <c r="W62" s="284" t="s">
        <v>1105</v>
      </c>
      <c r="X62" s="284">
        <v>2021</v>
      </c>
      <c r="Y62" s="284" t="s">
        <v>1143</v>
      </c>
      <c r="Z62" s="284" t="s">
        <v>1107</v>
      </c>
      <c r="AA62" s="284" t="s">
        <v>1375</v>
      </c>
      <c r="AB62" s="287" t="s">
        <v>1109</v>
      </c>
      <c r="AC62" s="284">
        <v>2023</v>
      </c>
      <c r="AD62" s="288">
        <v>38402.026196716099</v>
      </c>
      <c r="AE62" s="260"/>
      <c r="AF62" s="289"/>
      <c r="AG62" s="289"/>
      <c r="AH62" s="289"/>
      <c r="AI62" s="289"/>
      <c r="AJ62" s="289"/>
      <c r="AK62" s="289"/>
      <c r="AL62" s="289"/>
      <c r="AM62" s="289"/>
      <c r="AN62" s="287" t="s">
        <v>1234</v>
      </c>
      <c r="AO62" s="260"/>
      <c r="AP62" s="289"/>
      <c r="AQ62" s="289"/>
      <c r="AR62" s="289"/>
      <c r="AS62" s="289"/>
      <c r="AU62" s="282">
        <v>51</v>
      </c>
      <c r="AV62" s="289"/>
      <c r="AW62" s="289" t="s">
        <v>854</v>
      </c>
      <c r="AX62" s="289" t="s">
        <v>854</v>
      </c>
      <c r="AY62" s="289" t="s">
        <v>854</v>
      </c>
      <c r="AZ62" s="290" t="s">
        <v>854</v>
      </c>
      <c r="BA62" s="289" t="s">
        <v>854</v>
      </c>
      <c r="BB62" s="289" t="s">
        <v>854</v>
      </c>
      <c r="BC62" s="289" t="s">
        <v>854</v>
      </c>
      <c r="BD62" s="289" t="s">
        <v>854</v>
      </c>
      <c r="BE62" s="289" t="s">
        <v>854</v>
      </c>
      <c r="BF62" s="289" t="s">
        <v>854</v>
      </c>
      <c r="BG62" s="289" t="s">
        <v>854</v>
      </c>
      <c r="BH62" s="289" t="s">
        <v>854</v>
      </c>
      <c r="BI62" s="289" t="s">
        <v>854</v>
      </c>
      <c r="BJ62" s="289" t="s">
        <v>854</v>
      </c>
      <c r="BK62" s="289" t="s">
        <v>854</v>
      </c>
      <c r="BL62" s="289" t="s">
        <v>854</v>
      </c>
      <c r="BM62" s="289"/>
      <c r="BN62" s="289"/>
      <c r="BO62" s="289"/>
      <c r="BP62" s="289"/>
      <c r="BQ62" s="289"/>
      <c r="BR62" s="289"/>
      <c r="BS62" s="289"/>
      <c r="BT62" s="289"/>
      <c r="BU62" s="289"/>
      <c r="BV62" s="289"/>
      <c r="BW62" s="289"/>
      <c r="BY62" s="289"/>
      <c r="BZ62" s="289"/>
      <c r="CA62" s="289"/>
      <c r="CB62" s="289"/>
      <c r="CC62" s="289"/>
      <c r="CD62" s="289"/>
      <c r="CE62" s="289"/>
      <c r="CF62" s="289"/>
      <c r="CG62" s="289"/>
      <c r="CH62" s="289"/>
      <c r="CI62" s="289"/>
      <c r="CJ62" s="289"/>
      <c r="CK62" s="289"/>
      <c r="CL62" s="289"/>
      <c r="CM62" s="289"/>
      <c r="CN62" s="289"/>
      <c r="CO62" s="289"/>
      <c r="CP62" s="289"/>
      <c r="CQ62" s="289"/>
      <c r="CR62" s="289"/>
      <c r="CS62" s="289"/>
      <c r="CT62" s="289"/>
      <c r="CU62" s="289"/>
    </row>
    <row r="63" spans="2:99" ht="74.25" customHeight="1" x14ac:dyDescent="0.35">
      <c r="B63" s="308" t="s">
        <v>1427</v>
      </c>
      <c r="C63" s="303" t="s">
        <v>1428</v>
      </c>
      <c r="D63" s="282">
        <v>52</v>
      </c>
      <c r="E63" s="282" t="s">
        <v>1429</v>
      </c>
      <c r="F63" s="287" t="s">
        <v>1430</v>
      </c>
      <c r="G63" s="284" t="s">
        <v>1096</v>
      </c>
      <c r="H63" s="284" t="s">
        <v>290</v>
      </c>
      <c r="I63" s="287" t="s">
        <v>1373</v>
      </c>
      <c r="J63" s="284" t="s">
        <v>1098</v>
      </c>
      <c r="K63" s="284" t="s">
        <v>1166</v>
      </c>
      <c r="L63" s="287" t="s">
        <v>1100</v>
      </c>
      <c r="M63" s="291"/>
      <c r="N63" s="284" t="s">
        <v>1129</v>
      </c>
      <c r="O63" s="287" t="s">
        <v>1431</v>
      </c>
      <c r="P63" s="260"/>
      <c r="Q63" s="282">
        <v>52</v>
      </c>
      <c r="R63" s="286"/>
      <c r="S63" s="287" t="s">
        <v>1240</v>
      </c>
      <c r="T63" s="282" t="s">
        <v>1131</v>
      </c>
      <c r="U63" s="286"/>
      <c r="V63" s="286"/>
      <c r="W63" s="284" t="s">
        <v>1105</v>
      </c>
      <c r="X63" s="284" t="s">
        <v>1432</v>
      </c>
      <c r="Y63" s="284" t="s">
        <v>290</v>
      </c>
      <c r="Z63" s="284" t="s">
        <v>1107</v>
      </c>
      <c r="AA63" s="284" t="s">
        <v>1375</v>
      </c>
      <c r="AB63" s="287" t="s">
        <v>1109</v>
      </c>
      <c r="AC63" s="284">
        <v>2023</v>
      </c>
      <c r="AD63" s="288">
        <v>38402.026196716099</v>
      </c>
      <c r="AE63" s="260"/>
      <c r="AF63" s="289"/>
      <c r="AG63" s="289"/>
      <c r="AH63" s="289"/>
      <c r="AI63" s="289"/>
      <c r="AJ63" s="289"/>
      <c r="AK63" s="289"/>
      <c r="AL63" s="289"/>
      <c r="AM63" s="289"/>
      <c r="AN63" s="287" t="s">
        <v>1234</v>
      </c>
      <c r="AO63" s="260"/>
      <c r="AP63" s="289"/>
      <c r="AQ63" s="289"/>
      <c r="AR63" s="289"/>
      <c r="AS63" s="289"/>
      <c r="AU63" s="282">
        <v>52</v>
      </c>
      <c r="AV63" s="289"/>
      <c r="AW63" s="289" t="s">
        <v>854</v>
      </c>
      <c r="AX63" s="289" t="s">
        <v>854</v>
      </c>
      <c r="AY63" s="289" t="s">
        <v>854</v>
      </c>
      <c r="AZ63" s="290" t="s">
        <v>854</v>
      </c>
      <c r="BA63" s="289" t="s">
        <v>854</v>
      </c>
      <c r="BB63" s="289" t="s">
        <v>854</v>
      </c>
      <c r="BC63" s="289" t="s">
        <v>854</v>
      </c>
      <c r="BD63" s="289" t="s">
        <v>854</v>
      </c>
      <c r="BE63" s="289" t="s">
        <v>854</v>
      </c>
      <c r="BF63" s="289" t="s">
        <v>854</v>
      </c>
      <c r="BG63" s="289" t="s">
        <v>854</v>
      </c>
      <c r="BH63" s="289" t="s">
        <v>854</v>
      </c>
      <c r="BI63" s="289" t="s">
        <v>854</v>
      </c>
      <c r="BJ63" s="289" t="s">
        <v>854</v>
      </c>
      <c r="BK63" s="289" t="s">
        <v>854</v>
      </c>
      <c r="BL63" s="289" t="s">
        <v>854</v>
      </c>
      <c r="BM63" s="289"/>
      <c r="BN63" s="289"/>
      <c r="BO63" s="289"/>
      <c r="BP63" s="289"/>
      <c r="BQ63" s="289"/>
      <c r="BR63" s="289"/>
      <c r="BS63" s="289"/>
      <c r="BT63" s="289"/>
      <c r="BU63" s="289"/>
      <c r="BV63" s="289"/>
      <c r="BW63" s="289"/>
      <c r="BY63" s="289"/>
      <c r="BZ63" s="289"/>
      <c r="CA63" s="289"/>
      <c r="CB63" s="289"/>
      <c r="CC63" s="289"/>
      <c r="CD63" s="289"/>
      <c r="CE63" s="289"/>
      <c r="CF63" s="289"/>
      <c r="CG63" s="289"/>
      <c r="CH63" s="289"/>
      <c r="CI63" s="289"/>
      <c r="CJ63" s="289"/>
      <c r="CK63" s="289"/>
      <c r="CL63" s="289"/>
      <c r="CM63" s="289"/>
      <c r="CN63" s="289"/>
      <c r="CO63" s="289"/>
      <c r="CP63" s="289"/>
      <c r="CQ63" s="289"/>
      <c r="CR63" s="289"/>
      <c r="CS63" s="289"/>
      <c r="CT63" s="289"/>
      <c r="CU63" s="289"/>
    </row>
    <row r="64" spans="2:99" ht="84" customHeight="1" x14ac:dyDescent="0.35">
      <c r="B64" s="308" t="s">
        <v>1433</v>
      </c>
      <c r="C64" s="303" t="s">
        <v>1434</v>
      </c>
      <c r="D64" s="282">
        <v>53</v>
      </c>
      <c r="E64" s="282" t="s">
        <v>1435</v>
      </c>
      <c r="F64" s="283" t="s">
        <v>1436</v>
      </c>
      <c r="G64" s="284" t="s">
        <v>1096</v>
      </c>
      <c r="H64" s="284" t="s">
        <v>290</v>
      </c>
      <c r="I64" s="283" t="s">
        <v>1373</v>
      </c>
      <c r="J64" s="284" t="s">
        <v>1098</v>
      </c>
      <c r="K64" s="284" t="s">
        <v>1166</v>
      </c>
      <c r="L64" s="283" t="s">
        <v>1100</v>
      </c>
      <c r="M64" s="285"/>
      <c r="N64" s="284" t="s">
        <v>1129</v>
      </c>
      <c r="O64" s="283" t="s">
        <v>1437</v>
      </c>
      <c r="P64" s="260"/>
      <c r="Q64" s="282">
        <v>53</v>
      </c>
      <c r="R64" s="286"/>
      <c r="S64" s="287" t="s">
        <v>1240</v>
      </c>
      <c r="T64" s="282" t="s">
        <v>1131</v>
      </c>
      <c r="U64" s="286"/>
      <c r="V64" s="286"/>
      <c r="W64" s="284" t="s">
        <v>1105</v>
      </c>
      <c r="X64" s="284">
        <v>2022</v>
      </c>
      <c r="Y64" s="284">
        <v>2035</v>
      </c>
      <c r="Z64" s="284" t="s">
        <v>1107</v>
      </c>
      <c r="AA64" s="284" t="s">
        <v>1375</v>
      </c>
      <c r="AB64" s="287" t="s">
        <v>1109</v>
      </c>
      <c r="AC64" s="284">
        <v>2023</v>
      </c>
      <c r="AD64" s="288">
        <v>38402.026196716099</v>
      </c>
      <c r="AE64" s="260"/>
      <c r="AF64" s="289"/>
      <c r="AG64" s="289"/>
      <c r="AH64" s="289"/>
      <c r="AI64" s="289"/>
      <c r="AJ64" s="289"/>
      <c r="AK64" s="289"/>
      <c r="AL64" s="289"/>
      <c r="AM64" s="289"/>
      <c r="AN64" s="287" t="s">
        <v>1110</v>
      </c>
      <c r="AO64" s="260"/>
      <c r="AP64" s="289"/>
      <c r="AQ64" s="289"/>
      <c r="AR64" s="289"/>
      <c r="AS64" s="289"/>
      <c r="AU64" s="282">
        <v>53</v>
      </c>
      <c r="AV64" s="289"/>
      <c r="AW64" s="289" t="s">
        <v>854</v>
      </c>
      <c r="AX64" s="289" t="s">
        <v>854</v>
      </c>
      <c r="AY64" s="289" t="s">
        <v>854</v>
      </c>
      <c r="AZ64" s="290" t="s">
        <v>854</v>
      </c>
      <c r="BA64" s="289" t="s">
        <v>854</v>
      </c>
      <c r="BB64" s="289" t="s">
        <v>854</v>
      </c>
      <c r="BC64" s="289" t="s">
        <v>854</v>
      </c>
      <c r="BD64" s="289" t="s">
        <v>854</v>
      </c>
      <c r="BE64" s="289" t="s">
        <v>854</v>
      </c>
      <c r="BF64" s="289" t="s">
        <v>854</v>
      </c>
      <c r="BG64" s="289" t="s">
        <v>854</v>
      </c>
      <c r="BH64" s="289" t="s">
        <v>854</v>
      </c>
      <c r="BI64" s="289" t="s">
        <v>854</v>
      </c>
      <c r="BJ64" s="289" t="s">
        <v>854</v>
      </c>
      <c r="BK64" s="289" t="s">
        <v>854</v>
      </c>
      <c r="BL64" s="289" t="s">
        <v>854</v>
      </c>
      <c r="BM64" s="289"/>
      <c r="BN64" s="289"/>
      <c r="BO64" s="289"/>
      <c r="BP64" s="289"/>
      <c r="BQ64" s="289"/>
      <c r="BR64" s="289"/>
      <c r="BS64" s="289"/>
      <c r="BT64" s="289"/>
      <c r="BU64" s="289"/>
      <c r="BV64" s="289"/>
      <c r="BW64" s="289"/>
      <c r="BY64" s="289"/>
      <c r="BZ64" s="289"/>
      <c r="CA64" s="289"/>
      <c r="CB64" s="289"/>
      <c r="CC64" s="289"/>
      <c r="CD64" s="289"/>
      <c r="CE64" s="289"/>
      <c r="CF64" s="289"/>
      <c r="CG64" s="289"/>
      <c r="CH64" s="289"/>
      <c r="CI64" s="289"/>
      <c r="CJ64" s="289"/>
      <c r="CK64" s="289"/>
      <c r="CL64" s="289"/>
      <c r="CM64" s="289"/>
      <c r="CN64" s="289"/>
      <c r="CO64" s="289"/>
      <c r="CP64" s="289"/>
      <c r="CQ64" s="289"/>
      <c r="CR64" s="289"/>
      <c r="CS64" s="289"/>
      <c r="CT64" s="289"/>
      <c r="CU64" s="289"/>
    </row>
    <row r="65" spans="2:99" ht="57.75" customHeight="1" x14ac:dyDescent="0.35">
      <c r="B65" s="308" t="s">
        <v>1438</v>
      </c>
      <c r="C65" s="303" t="s">
        <v>1439</v>
      </c>
      <c r="D65" s="282">
        <v>54</v>
      </c>
      <c r="E65" s="282" t="s">
        <v>1440</v>
      </c>
      <c r="F65" s="287" t="s">
        <v>1441</v>
      </c>
      <c r="G65" s="284" t="s">
        <v>1096</v>
      </c>
      <c r="H65" s="284" t="s">
        <v>290</v>
      </c>
      <c r="I65" s="287" t="s">
        <v>1373</v>
      </c>
      <c r="J65" s="284" t="s">
        <v>1098</v>
      </c>
      <c r="K65" s="284" t="s">
        <v>1166</v>
      </c>
      <c r="L65" s="287" t="s">
        <v>1100</v>
      </c>
      <c r="M65" s="291"/>
      <c r="N65" s="284" t="s">
        <v>1129</v>
      </c>
      <c r="O65" s="287" t="s">
        <v>1442</v>
      </c>
      <c r="P65" s="260"/>
      <c r="Q65" s="282">
        <v>54</v>
      </c>
      <c r="R65" s="286"/>
      <c r="S65" s="287" t="s">
        <v>1240</v>
      </c>
      <c r="T65" s="282" t="s">
        <v>1131</v>
      </c>
      <c r="U65" s="286"/>
      <c r="V65" s="286"/>
      <c r="W65" s="284" t="s">
        <v>1105</v>
      </c>
      <c r="X65" s="284">
        <v>2022</v>
      </c>
      <c r="Y65" s="284">
        <v>2035</v>
      </c>
      <c r="Z65" s="284" t="s">
        <v>1107</v>
      </c>
      <c r="AA65" s="284" t="s">
        <v>1375</v>
      </c>
      <c r="AB65" s="287" t="s">
        <v>1109</v>
      </c>
      <c r="AC65" s="284">
        <v>2023</v>
      </c>
      <c r="AD65" s="288">
        <v>38402.026196716099</v>
      </c>
      <c r="AE65" s="260"/>
      <c r="AF65" s="289"/>
      <c r="AG65" s="289"/>
      <c r="AH65" s="289"/>
      <c r="AI65" s="289"/>
      <c r="AJ65" s="289"/>
      <c r="AK65" s="289"/>
      <c r="AL65" s="289"/>
      <c r="AM65" s="289"/>
      <c r="AN65" s="287" t="s">
        <v>1234</v>
      </c>
      <c r="AO65" s="260"/>
      <c r="AP65" s="289"/>
      <c r="AQ65" s="289"/>
      <c r="AR65" s="289"/>
      <c r="AS65" s="289"/>
      <c r="AU65" s="282">
        <v>54</v>
      </c>
      <c r="AV65" s="289"/>
      <c r="AW65" s="289" t="s">
        <v>854</v>
      </c>
      <c r="AX65" s="289" t="s">
        <v>854</v>
      </c>
      <c r="AY65" s="289" t="s">
        <v>854</v>
      </c>
      <c r="AZ65" s="290" t="s">
        <v>854</v>
      </c>
      <c r="BA65" s="289" t="s">
        <v>854</v>
      </c>
      <c r="BB65" s="289" t="s">
        <v>854</v>
      </c>
      <c r="BC65" s="289" t="s">
        <v>854</v>
      </c>
      <c r="BD65" s="289" t="s">
        <v>854</v>
      </c>
      <c r="BE65" s="289" t="s">
        <v>854</v>
      </c>
      <c r="BF65" s="289" t="s">
        <v>854</v>
      </c>
      <c r="BG65" s="289" t="s">
        <v>854</v>
      </c>
      <c r="BH65" s="289" t="s">
        <v>854</v>
      </c>
      <c r="BI65" s="289" t="s">
        <v>854</v>
      </c>
      <c r="BJ65" s="289" t="s">
        <v>854</v>
      </c>
      <c r="BK65" s="289" t="s">
        <v>854</v>
      </c>
      <c r="BL65" s="289" t="s">
        <v>854</v>
      </c>
      <c r="BM65" s="289"/>
      <c r="BN65" s="289"/>
      <c r="BO65" s="289"/>
      <c r="BP65" s="289"/>
      <c r="BQ65" s="289"/>
      <c r="BR65" s="289"/>
      <c r="BS65" s="289"/>
      <c r="BT65" s="289"/>
      <c r="BU65" s="289"/>
      <c r="BV65" s="289"/>
      <c r="BW65" s="289"/>
      <c r="BY65" s="289"/>
      <c r="BZ65" s="289"/>
      <c r="CA65" s="289"/>
      <c r="CB65" s="289"/>
      <c r="CC65" s="289"/>
      <c r="CD65" s="289"/>
      <c r="CE65" s="289"/>
      <c r="CF65" s="289"/>
      <c r="CG65" s="289"/>
      <c r="CH65" s="289"/>
      <c r="CI65" s="289"/>
      <c r="CJ65" s="289"/>
      <c r="CK65" s="289"/>
      <c r="CL65" s="289"/>
      <c r="CM65" s="289"/>
      <c r="CN65" s="289"/>
      <c r="CO65" s="289"/>
      <c r="CP65" s="289"/>
      <c r="CQ65" s="289"/>
      <c r="CR65" s="289"/>
      <c r="CS65" s="289"/>
      <c r="CT65" s="289"/>
      <c r="CU65" s="289"/>
    </row>
    <row r="66" spans="2:99" ht="76.5" customHeight="1" x14ac:dyDescent="0.35">
      <c r="B66" s="308" t="s">
        <v>1443</v>
      </c>
      <c r="C66" s="303" t="s">
        <v>1444</v>
      </c>
      <c r="D66" s="282">
        <v>55</v>
      </c>
      <c r="E66" s="282" t="s">
        <v>1445</v>
      </c>
      <c r="F66" s="283" t="s">
        <v>1446</v>
      </c>
      <c r="G66" s="284" t="s">
        <v>1096</v>
      </c>
      <c r="H66" s="284" t="s">
        <v>290</v>
      </c>
      <c r="I66" s="283" t="s">
        <v>1373</v>
      </c>
      <c r="J66" s="284" t="s">
        <v>1098</v>
      </c>
      <c r="K66" s="284" t="s">
        <v>1166</v>
      </c>
      <c r="L66" s="283" t="s">
        <v>1100</v>
      </c>
      <c r="M66" s="285"/>
      <c r="N66" s="284" t="s">
        <v>1129</v>
      </c>
      <c r="O66" s="283" t="s">
        <v>1447</v>
      </c>
      <c r="P66" s="260"/>
      <c r="Q66" s="282">
        <v>55</v>
      </c>
      <c r="R66" s="286"/>
      <c r="S66" s="287" t="s">
        <v>1240</v>
      </c>
      <c r="T66" s="282" t="s">
        <v>1131</v>
      </c>
      <c r="U66" s="286"/>
      <c r="V66" s="286"/>
      <c r="W66" s="284" t="s">
        <v>1105</v>
      </c>
      <c r="X66" s="284">
        <v>2022</v>
      </c>
      <c r="Y66" s="284">
        <v>2030</v>
      </c>
      <c r="Z66" s="284" t="s">
        <v>1107</v>
      </c>
      <c r="AA66" s="284" t="s">
        <v>1375</v>
      </c>
      <c r="AB66" s="287" t="s">
        <v>1109</v>
      </c>
      <c r="AC66" s="284">
        <v>2023</v>
      </c>
      <c r="AD66" s="288">
        <v>38402.026196716099</v>
      </c>
      <c r="AE66" s="260"/>
      <c r="AF66" s="289"/>
      <c r="AG66" s="289"/>
      <c r="AH66" s="289"/>
      <c r="AI66" s="289"/>
      <c r="AJ66" s="289"/>
      <c r="AK66" s="289"/>
      <c r="AL66" s="289"/>
      <c r="AM66" s="289"/>
      <c r="AN66" s="287" t="s">
        <v>1110</v>
      </c>
      <c r="AO66" s="260"/>
      <c r="AP66" s="289"/>
      <c r="AQ66" s="289"/>
      <c r="AR66" s="289"/>
      <c r="AS66" s="289"/>
      <c r="AU66" s="282">
        <v>55</v>
      </c>
      <c r="AV66" s="289"/>
      <c r="AW66" s="289" t="s">
        <v>854</v>
      </c>
      <c r="AX66" s="289" t="s">
        <v>854</v>
      </c>
      <c r="AY66" s="289" t="s">
        <v>854</v>
      </c>
      <c r="AZ66" s="290" t="s">
        <v>854</v>
      </c>
      <c r="BA66" s="289" t="s">
        <v>854</v>
      </c>
      <c r="BB66" s="289" t="s">
        <v>854</v>
      </c>
      <c r="BC66" s="289" t="s">
        <v>854</v>
      </c>
      <c r="BD66" s="289" t="s">
        <v>854</v>
      </c>
      <c r="BE66" s="289" t="s">
        <v>854</v>
      </c>
      <c r="BF66" s="289" t="s">
        <v>854</v>
      </c>
      <c r="BG66" s="289" t="s">
        <v>854</v>
      </c>
      <c r="BH66" s="289" t="s">
        <v>854</v>
      </c>
      <c r="BI66" s="289" t="s">
        <v>854</v>
      </c>
      <c r="BJ66" s="289" t="s">
        <v>854</v>
      </c>
      <c r="BK66" s="289" t="s">
        <v>854</v>
      </c>
      <c r="BL66" s="289" t="s">
        <v>854</v>
      </c>
      <c r="BM66" s="289"/>
      <c r="BN66" s="289"/>
      <c r="BO66" s="289"/>
      <c r="BP66" s="289"/>
      <c r="BQ66" s="289"/>
      <c r="BR66" s="289"/>
      <c r="BS66" s="289"/>
      <c r="BT66" s="289"/>
      <c r="BU66" s="289"/>
      <c r="BV66" s="289"/>
      <c r="BW66" s="289"/>
      <c r="BY66" s="289"/>
      <c r="BZ66" s="289"/>
      <c r="CA66" s="289"/>
      <c r="CB66" s="289"/>
      <c r="CC66" s="289"/>
      <c r="CD66" s="289"/>
      <c r="CE66" s="289"/>
      <c r="CF66" s="289"/>
      <c r="CG66" s="289"/>
      <c r="CH66" s="289"/>
      <c r="CI66" s="289"/>
      <c r="CJ66" s="289"/>
      <c r="CK66" s="289"/>
      <c r="CL66" s="289"/>
      <c r="CM66" s="289"/>
      <c r="CN66" s="289"/>
      <c r="CO66" s="289"/>
      <c r="CP66" s="289"/>
      <c r="CQ66" s="289"/>
      <c r="CR66" s="289"/>
      <c r="CS66" s="289"/>
      <c r="CT66" s="289"/>
      <c r="CU66" s="289"/>
    </row>
    <row r="67" spans="2:99" ht="124" customHeight="1" x14ac:dyDescent="0.35">
      <c r="B67" s="308" t="s">
        <v>1448</v>
      </c>
      <c r="C67" s="303" t="s">
        <v>1449</v>
      </c>
      <c r="D67" s="282">
        <v>56</v>
      </c>
      <c r="E67" s="282" t="s">
        <v>1450</v>
      </c>
      <c r="F67" s="287" t="s">
        <v>1451</v>
      </c>
      <c r="G67" s="284" t="s">
        <v>1096</v>
      </c>
      <c r="H67" s="284" t="s">
        <v>290</v>
      </c>
      <c r="I67" s="287" t="s">
        <v>1452</v>
      </c>
      <c r="J67" s="284" t="s">
        <v>1098</v>
      </c>
      <c r="K67" s="284" t="s">
        <v>1166</v>
      </c>
      <c r="L67" s="287" t="s">
        <v>1100</v>
      </c>
      <c r="M67" s="291"/>
      <c r="N67" s="284" t="s">
        <v>1129</v>
      </c>
      <c r="O67" s="287" t="s">
        <v>1453</v>
      </c>
      <c r="P67" s="260"/>
      <c r="Q67" s="282">
        <v>56</v>
      </c>
      <c r="R67" s="286"/>
      <c r="S67" s="287" t="s">
        <v>1240</v>
      </c>
      <c r="T67" s="282" t="s">
        <v>1131</v>
      </c>
      <c r="U67" s="286"/>
      <c r="V67" s="286"/>
      <c r="W67" s="284" t="s">
        <v>1105</v>
      </c>
      <c r="X67" s="284">
        <v>2022</v>
      </c>
      <c r="Y67" s="284">
        <v>2025</v>
      </c>
      <c r="Z67" s="284" t="s">
        <v>1107</v>
      </c>
      <c r="AA67" s="284" t="s">
        <v>1375</v>
      </c>
      <c r="AB67" s="287" t="s">
        <v>1109</v>
      </c>
      <c r="AC67" s="284">
        <v>2023</v>
      </c>
      <c r="AD67" s="288">
        <v>38402.026196716099</v>
      </c>
      <c r="AE67" s="260"/>
      <c r="AF67" s="289"/>
      <c r="AG67" s="289"/>
      <c r="AH67" s="289"/>
      <c r="AI67" s="289"/>
      <c r="AJ67" s="289"/>
      <c r="AK67" s="289"/>
      <c r="AL67" s="289"/>
      <c r="AM67" s="289"/>
      <c r="AN67" s="287" t="s">
        <v>1110</v>
      </c>
      <c r="AO67" s="260"/>
      <c r="AP67" s="289"/>
      <c r="AQ67" s="289"/>
      <c r="AR67" s="289"/>
      <c r="AS67" s="289"/>
      <c r="AU67" s="282">
        <v>56</v>
      </c>
      <c r="AV67" s="289"/>
      <c r="AW67" s="289" t="s">
        <v>854</v>
      </c>
      <c r="AX67" s="289" t="s">
        <v>854</v>
      </c>
      <c r="AY67" s="289" t="s">
        <v>854</v>
      </c>
      <c r="AZ67" s="290" t="s">
        <v>854</v>
      </c>
      <c r="BA67" s="289" t="s">
        <v>854</v>
      </c>
      <c r="BB67" s="289" t="s">
        <v>854</v>
      </c>
      <c r="BC67" s="289" t="s">
        <v>854</v>
      </c>
      <c r="BD67" s="289" t="s">
        <v>854</v>
      </c>
      <c r="BE67" s="289" t="s">
        <v>854</v>
      </c>
      <c r="BF67" s="289" t="s">
        <v>854</v>
      </c>
      <c r="BG67" s="289" t="s">
        <v>854</v>
      </c>
      <c r="BH67" s="289" t="s">
        <v>854</v>
      </c>
      <c r="BI67" s="289" t="s">
        <v>854</v>
      </c>
      <c r="BJ67" s="289" t="s">
        <v>854</v>
      </c>
      <c r="BK67" s="289" t="s">
        <v>854</v>
      </c>
      <c r="BL67" s="289" t="s">
        <v>854</v>
      </c>
      <c r="BM67" s="289"/>
      <c r="BN67" s="289"/>
      <c r="BO67" s="289"/>
      <c r="BP67" s="289"/>
      <c r="BQ67" s="289"/>
      <c r="BR67" s="289"/>
      <c r="BS67" s="289"/>
      <c r="BT67" s="289"/>
      <c r="BU67" s="289"/>
      <c r="BV67" s="289"/>
      <c r="BW67" s="289"/>
      <c r="BY67" s="289"/>
      <c r="BZ67" s="289"/>
      <c r="CA67" s="289"/>
      <c r="CB67" s="289"/>
      <c r="CC67" s="289"/>
      <c r="CD67" s="289"/>
      <c r="CE67" s="289"/>
      <c r="CF67" s="289"/>
      <c r="CG67" s="289"/>
      <c r="CH67" s="289"/>
      <c r="CI67" s="289"/>
      <c r="CJ67" s="289"/>
      <c r="CK67" s="289"/>
      <c r="CL67" s="289"/>
      <c r="CM67" s="289"/>
      <c r="CN67" s="289"/>
      <c r="CO67" s="289"/>
      <c r="CP67" s="289"/>
      <c r="CQ67" s="289"/>
      <c r="CR67" s="289"/>
      <c r="CS67" s="289"/>
      <c r="CT67" s="289"/>
      <c r="CU67" s="289"/>
    </row>
    <row r="68" spans="2:99" ht="58" x14ac:dyDescent="0.35">
      <c r="B68" s="308" t="s">
        <v>1454</v>
      </c>
      <c r="C68" s="303" t="s">
        <v>1455</v>
      </c>
      <c r="D68" s="282">
        <v>57</v>
      </c>
      <c r="E68" s="282" t="s">
        <v>1456</v>
      </c>
      <c r="F68" s="283" t="s">
        <v>1457</v>
      </c>
      <c r="G68" s="284" t="s">
        <v>1096</v>
      </c>
      <c r="H68" s="284" t="s">
        <v>290</v>
      </c>
      <c r="I68" s="283" t="s">
        <v>1452</v>
      </c>
      <c r="J68" s="284" t="s">
        <v>1098</v>
      </c>
      <c r="K68" s="284" t="s">
        <v>1166</v>
      </c>
      <c r="L68" s="283" t="s">
        <v>1100</v>
      </c>
      <c r="M68" s="285"/>
      <c r="N68" s="284" t="s">
        <v>1129</v>
      </c>
      <c r="O68" s="283" t="s">
        <v>1458</v>
      </c>
      <c r="P68" s="260"/>
      <c r="Q68" s="282">
        <v>57</v>
      </c>
      <c r="R68" s="286"/>
      <c r="S68" s="287" t="s">
        <v>1240</v>
      </c>
      <c r="T68" s="282" t="s">
        <v>1131</v>
      </c>
      <c r="U68" s="286"/>
      <c r="V68" s="286"/>
      <c r="W68" s="284" t="s">
        <v>1105</v>
      </c>
      <c r="X68" s="284">
        <v>2024</v>
      </c>
      <c r="Y68" s="284">
        <v>2024</v>
      </c>
      <c r="Z68" s="284" t="s">
        <v>1107</v>
      </c>
      <c r="AA68" s="284" t="s">
        <v>1375</v>
      </c>
      <c r="AB68" s="287" t="s">
        <v>1109</v>
      </c>
      <c r="AC68" s="284">
        <v>2023</v>
      </c>
      <c r="AD68" s="288">
        <v>38402.026196716099</v>
      </c>
      <c r="AE68" s="260"/>
      <c r="AF68" s="289"/>
      <c r="AG68" s="289"/>
      <c r="AH68" s="289"/>
      <c r="AI68" s="289"/>
      <c r="AJ68" s="289"/>
      <c r="AK68" s="289"/>
      <c r="AL68" s="289"/>
      <c r="AM68" s="289"/>
      <c r="AN68" s="287" t="s">
        <v>1234</v>
      </c>
      <c r="AO68" s="260"/>
      <c r="AP68" s="289"/>
      <c r="AQ68" s="289"/>
      <c r="AR68" s="289"/>
      <c r="AS68" s="289"/>
      <c r="AU68" s="282">
        <v>57</v>
      </c>
      <c r="AV68" s="289"/>
      <c r="AW68" s="289" t="s">
        <v>854</v>
      </c>
      <c r="AX68" s="289" t="s">
        <v>854</v>
      </c>
      <c r="AY68" s="289" t="s">
        <v>854</v>
      </c>
      <c r="AZ68" s="290" t="s">
        <v>854</v>
      </c>
      <c r="BA68" s="289" t="s">
        <v>854</v>
      </c>
      <c r="BB68" s="289" t="s">
        <v>854</v>
      </c>
      <c r="BC68" s="289" t="s">
        <v>854</v>
      </c>
      <c r="BD68" s="289" t="s">
        <v>854</v>
      </c>
      <c r="BE68" s="289" t="s">
        <v>854</v>
      </c>
      <c r="BF68" s="289" t="s">
        <v>854</v>
      </c>
      <c r="BG68" s="289" t="s">
        <v>854</v>
      </c>
      <c r="BH68" s="289" t="s">
        <v>854</v>
      </c>
      <c r="BI68" s="289" t="s">
        <v>854</v>
      </c>
      <c r="BJ68" s="289" t="s">
        <v>854</v>
      </c>
      <c r="BK68" s="289" t="s">
        <v>854</v>
      </c>
      <c r="BL68" s="289" t="s">
        <v>854</v>
      </c>
      <c r="BM68" s="289"/>
      <c r="BN68" s="289"/>
      <c r="BO68" s="289"/>
      <c r="BP68" s="289"/>
      <c r="BQ68" s="289"/>
      <c r="BR68" s="289"/>
      <c r="BS68" s="289"/>
      <c r="BT68" s="289"/>
      <c r="BU68" s="289"/>
      <c r="BV68" s="289"/>
      <c r="BW68" s="289"/>
      <c r="BY68" s="289"/>
      <c r="BZ68" s="289"/>
      <c r="CA68" s="289"/>
      <c r="CB68" s="289"/>
      <c r="CC68" s="289"/>
      <c r="CD68" s="289"/>
      <c r="CE68" s="289"/>
      <c r="CF68" s="289"/>
      <c r="CG68" s="289"/>
      <c r="CH68" s="289"/>
      <c r="CI68" s="289"/>
      <c r="CJ68" s="289"/>
      <c r="CK68" s="289"/>
      <c r="CL68" s="289"/>
      <c r="CM68" s="289"/>
      <c r="CN68" s="289"/>
      <c r="CO68" s="289"/>
      <c r="CP68" s="289"/>
      <c r="CQ68" s="289"/>
      <c r="CR68" s="289"/>
      <c r="CS68" s="289"/>
      <c r="CT68" s="289"/>
      <c r="CU68" s="289"/>
    </row>
    <row r="69" spans="2:99" ht="51" customHeight="1" x14ac:dyDescent="0.35">
      <c r="B69" s="308" t="s">
        <v>1459</v>
      </c>
      <c r="C69" s="303" t="s">
        <v>1460</v>
      </c>
      <c r="D69" s="282">
        <v>58</v>
      </c>
      <c r="E69" s="282" t="s">
        <v>1461</v>
      </c>
      <c r="F69" s="287" t="s">
        <v>1462</v>
      </c>
      <c r="G69" s="284" t="s">
        <v>1096</v>
      </c>
      <c r="H69" s="284" t="s">
        <v>290</v>
      </c>
      <c r="I69" s="287" t="s">
        <v>1373</v>
      </c>
      <c r="J69" s="284" t="s">
        <v>1098</v>
      </c>
      <c r="K69" s="284" t="s">
        <v>1166</v>
      </c>
      <c r="L69" s="287" t="s">
        <v>1100</v>
      </c>
      <c r="M69" s="291"/>
      <c r="N69" s="284" t="s">
        <v>1129</v>
      </c>
      <c r="O69" s="287" t="s">
        <v>1463</v>
      </c>
      <c r="P69" s="260"/>
      <c r="Q69" s="282">
        <v>58</v>
      </c>
      <c r="R69" s="286"/>
      <c r="S69" s="287" t="s">
        <v>1240</v>
      </c>
      <c r="T69" s="282" t="s">
        <v>1131</v>
      </c>
      <c r="U69" s="286"/>
      <c r="V69" s="286"/>
      <c r="W69" s="284" t="s">
        <v>1105</v>
      </c>
      <c r="X69" s="284">
        <v>2025</v>
      </c>
      <c r="Y69" s="284">
        <v>2035</v>
      </c>
      <c r="Z69" s="284" t="s">
        <v>1107</v>
      </c>
      <c r="AA69" s="284" t="s">
        <v>1375</v>
      </c>
      <c r="AB69" s="287" t="s">
        <v>1109</v>
      </c>
      <c r="AC69" s="284">
        <v>2023</v>
      </c>
      <c r="AD69" s="288">
        <v>38402.026196716099</v>
      </c>
      <c r="AE69" s="260"/>
      <c r="AF69" s="289"/>
      <c r="AG69" s="289"/>
      <c r="AH69" s="289"/>
      <c r="AI69" s="289"/>
      <c r="AJ69" s="289"/>
      <c r="AK69" s="289"/>
      <c r="AL69" s="289"/>
      <c r="AM69" s="289"/>
      <c r="AN69" s="287" t="s">
        <v>1110</v>
      </c>
      <c r="AO69" s="260"/>
      <c r="AP69" s="289"/>
      <c r="AQ69" s="289"/>
      <c r="AR69" s="289"/>
      <c r="AS69" s="289"/>
      <c r="AU69" s="282">
        <v>58</v>
      </c>
      <c r="AV69" s="289"/>
      <c r="AW69" s="289" t="s">
        <v>854</v>
      </c>
      <c r="AX69" s="289" t="s">
        <v>854</v>
      </c>
      <c r="AY69" s="289" t="s">
        <v>854</v>
      </c>
      <c r="AZ69" s="290" t="s">
        <v>854</v>
      </c>
      <c r="BA69" s="289" t="s">
        <v>854</v>
      </c>
      <c r="BB69" s="289" t="s">
        <v>854</v>
      </c>
      <c r="BC69" s="289" t="s">
        <v>854</v>
      </c>
      <c r="BD69" s="289" t="s">
        <v>854</v>
      </c>
      <c r="BE69" s="289" t="s">
        <v>854</v>
      </c>
      <c r="BF69" s="289" t="s">
        <v>854</v>
      </c>
      <c r="BG69" s="289" t="s">
        <v>854</v>
      </c>
      <c r="BH69" s="289" t="s">
        <v>854</v>
      </c>
      <c r="BI69" s="289" t="s">
        <v>854</v>
      </c>
      <c r="BJ69" s="289" t="s">
        <v>854</v>
      </c>
      <c r="BK69" s="289" t="s">
        <v>854</v>
      </c>
      <c r="BL69" s="289" t="s">
        <v>854</v>
      </c>
      <c r="BM69" s="289"/>
      <c r="BN69" s="289"/>
      <c r="BO69" s="289"/>
      <c r="BP69" s="289"/>
      <c r="BQ69" s="289"/>
      <c r="BR69" s="289"/>
      <c r="BS69" s="289"/>
      <c r="BT69" s="289"/>
      <c r="BU69" s="289"/>
      <c r="BV69" s="289"/>
      <c r="BW69" s="289"/>
      <c r="BY69" s="289"/>
      <c r="BZ69" s="289"/>
      <c r="CA69" s="289"/>
      <c r="CB69" s="289"/>
      <c r="CC69" s="289"/>
      <c r="CD69" s="289"/>
      <c r="CE69" s="289"/>
      <c r="CF69" s="289"/>
      <c r="CG69" s="289"/>
      <c r="CH69" s="289"/>
      <c r="CI69" s="289"/>
      <c r="CJ69" s="289"/>
      <c r="CK69" s="289"/>
      <c r="CL69" s="289"/>
      <c r="CM69" s="289"/>
      <c r="CN69" s="289"/>
      <c r="CO69" s="289"/>
      <c r="CP69" s="289"/>
      <c r="CQ69" s="289"/>
      <c r="CR69" s="289"/>
      <c r="CS69" s="289"/>
      <c r="CT69" s="289"/>
      <c r="CU69" s="289"/>
    </row>
    <row r="70" spans="2:99" ht="42" x14ac:dyDescent="0.35">
      <c r="B70" s="308" t="s">
        <v>1464</v>
      </c>
      <c r="C70" s="303" t="s">
        <v>1465</v>
      </c>
      <c r="D70" s="282">
        <v>59</v>
      </c>
      <c r="E70" s="282" t="s">
        <v>1466</v>
      </c>
      <c r="F70" s="283" t="s">
        <v>1467</v>
      </c>
      <c r="G70" s="284" t="s">
        <v>1096</v>
      </c>
      <c r="H70" s="284" t="s">
        <v>290</v>
      </c>
      <c r="I70" s="283" t="s">
        <v>1373</v>
      </c>
      <c r="J70" s="284" t="s">
        <v>1098</v>
      </c>
      <c r="K70" s="284" t="s">
        <v>1166</v>
      </c>
      <c r="L70" s="283" t="s">
        <v>1100</v>
      </c>
      <c r="M70" s="285"/>
      <c r="N70" s="284" t="s">
        <v>1129</v>
      </c>
      <c r="O70" s="283" t="s">
        <v>1468</v>
      </c>
      <c r="P70" s="260"/>
      <c r="Q70" s="282">
        <v>59</v>
      </c>
      <c r="R70" s="286"/>
      <c r="S70" s="287" t="s">
        <v>1240</v>
      </c>
      <c r="T70" s="282" t="s">
        <v>1131</v>
      </c>
      <c r="U70" s="286"/>
      <c r="V70" s="286"/>
      <c r="W70" s="284" t="s">
        <v>1105</v>
      </c>
      <c r="X70" s="284">
        <v>2022</v>
      </c>
      <c r="Y70" s="284">
        <v>2030</v>
      </c>
      <c r="Z70" s="284" t="s">
        <v>1107</v>
      </c>
      <c r="AA70" s="284" t="s">
        <v>1375</v>
      </c>
      <c r="AB70" s="287" t="s">
        <v>1109</v>
      </c>
      <c r="AC70" s="284">
        <v>2023</v>
      </c>
      <c r="AD70" s="288">
        <v>38402.026196716099</v>
      </c>
      <c r="AE70" s="260"/>
      <c r="AF70" s="289"/>
      <c r="AG70" s="289"/>
      <c r="AH70" s="289"/>
      <c r="AI70" s="289"/>
      <c r="AJ70" s="289"/>
      <c r="AK70" s="289"/>
      <c r="AL70" s="289"/>
      <c r="AM70" s="289"/>
      <c r="AN70" s="287" t="s">
        <v>1234</v>
      </c>
      <c r="AO70" s="260"/>
      <c r="AP70" s="289"/>
      <c r="AQ70" s="289"/>
      <c r="AR70" s="289"/>
      <c r="AS70" s="289"/>
      <c r="AU70" s="282">
        <v>59</v>
      </c>
      <c r="AV70" s="289"/>
      <c r="AW70" s="289" t="s">
        <v>854</v>
      </c>
      <c r="AX70" s="289" t="s">
        <v>854</v>
      </c>
      <c r="AY70" s="289" t="s">
        <v>854</v>
      </c>
      <c r="AZ70" s="290" t="s">
        <v>854</v>
      </c>
      <c r="BA70" s="289" t="s">
        <v>854</v>
      </c>
      <c r="BB70" s="289" t="s">
        <v>854</v>
      </c>
      <c r="BC70" s="289" t="s">
        <v>854</v>
      </c>
      <c r="BD70" s="289" t="s">
        <v>854</v>
      </c>
      <c r="BE70" s="289" t="s">
        <v>854</v>
      </c>
      <c r="BF70" s="289" t="s">
        <v>854</v>
      </c>
      <c r="BG70" s="289" t="s">
        <v>854</v>
      </c>
      <c r="BH70" s="289" t="s">
        <v>854</v>
      </c>
      <c r="BI70" s="289" t="s">
        <v>854</v>
      </c>
      <c r="BJ70" s="289" t="s">
        <v>854</v>
      </c>
      <c r="BK70" s="289" t="s">
        <v>854</v>
      </c>
      <c r="BL70" s="289" t="s">
        <v>854</v>
      </c>
      <c r="BM70" s="289"/>
      <c r="BN70" s="289"/>
      <c r="BO70" s="289"/>
      <c r="BP70" s="289"/>
      <c r="BQ70" s="289"/>
      <c r="BR70" s="289"/>
      <c r="BS70" s="289"/>
      <c r="BT70" s="289"/>
      <c r="BU70" s="289"/>
      <c r="BV70" s="289"/>
      <c r="BW70" s="289"/>
      <c r="BY70" s="289"/>
      <c r="BZ70" s="289"/>
      <c r="CA70" s="289"/>
      <c r="CB70" s="289"/>
      <c r="CC70" s="289"/>
      <c r="CD70" s="289"/>
      <c r="CE70" s="289"/>
      <c r="CF70" s="289"/>
      <c r="CG70" s="289"/>
      <c r="CH70" s="289"/>
      <c r="CI70" s="289"/>
      <c r="CJ70" s="289"/>
      <c r="CK70" s="289"/>
      <c r="CL70" s="289"/>
      <c r="CM70" s="289"/>
      <c r="CN70" s="289"/>
      <c r="CO70" s="289"/>
      <c r="CP70" s="289"/>
      <c r="CQ70" s="289"/>
      <c r="CR70" s="289"/>
      <c r="CS70" s="289"/>
      <c r="CT70" s="289"/>
      <c r="CU70" s="289"/>
    </row>
    <row r="71" spans="2:99" ht="72.5" x14ac:dyDescent="0.35">
      <c r="B71" s="308" t="s">
        <v>1469</v>
      </c>
      <c r="C71" s="303" t="s">
        <v>1470</v>
      </c>
      <c r="D71" s="282">
        <v>60</v>
      </c>
      <c r="E71" s="282" t="s">
        <v>1471</v>
      </c>
      <c r="F71" s="287" t="s">
        <v>1472</v>
      </c>
      <c r="G71" s="284" t="s">
        <v>1096</v>
      </c>
      <c r="H71" s="284" t="s">
        <v>290</v>
      </c>
      <c r="I71" s="287" t="s">
        <v>1373</v>
      </c>
      <c r="J71" s="284" t="s">
        <v>1098</v>
      </c>
      <c r="K71" s="284" t="s">
        <v>1166</v>
      </c>
      <c r="L71" s="287" t="s">
        <v>1100</v>
      </c>
      <c r="M71" s="291"/>
      <c r="N71" s="284" t="s">
        <v>1129</v>
      </c>
      <c r="O71" s="287" t="s">
        <v>1473</v>
      </c>
      <c r="P71" s="260"/>
      <c r="Q71" s="282">
        <v>60</v>
      </c>
      <c r="R71" s="286"/>
      <c r="S71" s="287" t="s">
        <v>1240</v>
      </c>
      <c r="T71" s="282" t="s">
        <v>1131</v>
      </c>
      <c r="U71" s="286"/>
      <c r="V71" s="286"/>
      <c r="W71" s="284" t="s">
        <v>1105</v>
      </c>
      <c r="X71" s="284">
        <v>2022</v>
      </c>
      <c r="Y71" s="284" t="s">
        <v>1326</v>
      </c>
      <c r="Z71" s="284" t="s">
        <v>1107</v>
      </c>
      <c r="AA71" s="284" t="s">
        <v>1375</v>
      </c>
      <c r="AB71" s="287" t="s">
        <v>1109</v>
      </c>
      <c r="AC71" s="284">
        <v>2023</v>
      </c>
      <c r="AD71" s="288">
        <v>38402.026196716099</v>
      </c>
      <c r="AE71" s="260"/>
      <c r="AF71" s="289"/>
      <c r="AG71" s="289"/>
      <c r="AH71" s="289"/>
      <c r="AI71" s="289"/>
      <c r="AJ71" s="289"/>
      <c r="AK71" s="289"/>
      <c r="AL71" s="289"/>
      <c r="AM71" s="289"/>
      <c r="AN71" s="287" t="s">
        <v>1110</v>
      </c>
      <c r="AO71" s="260"/>
      <c r="AP71" s="289"/>
      <c r="AQ71" s="289"/>
      <c r="AR71" s="289"/>
      <c r="AS71" s="289"/>
      <c r="AU71" s="282">
        <v>60</v>
      </c>
      <c r="AV71" s="289"/>
      <c r="AW71" s="289" t="s">
        <v>854</v>
      </c>
      <c r="AX71" s="289" t="s">
        <v>854</v>
      </c>
      <c r="AY71" s="289" t="s">
        <v>854</v>
      </c>
      <c r="AZ71" s="290" t="s">
        <v>854</v>
      </c>
      <c r="BA71" s="289" t="s">
        <v>854</v>
      </c>
      <c r="BB71" s="289" t="s">
        <v>854</v>
      </c>
      <c r="BC71" s="289" t="s">
        <v>854</v>
      </c>
      <c r="BD71" s="289" t="s">
        <v>854</v>
      </c>
      <c r="BE71" s="289" t="s">
        <v>854</v>
      </c>
      <c r="BF71" s="289" t="s">
        <v>854</v>
      </c>
      <c r="BG71" s="289" t="s">
        <v>854</v>
      </c>
      <c r="BH71" s="289" t="s">
        <v>854</v>
      </c>
      <c r="BI71" s="289" t="s">
        <v>854</v>
      </c>
      <c r="BJ71" s="289" t="s">
        <v>854</v>
      </c>
      <c r="BK71" s="289" t="s">
        <v>854</v>
      </c>
      <c r="BL71" s="289" t="s">
        <v>854</v>
      </c>
      <c r="BM71" s="289"/>
      <c r="BN71" s="289"/>
      <c r="BO71" s="289"/>
      <c r="BP71" s="289"/>
      <c r="BQ71" s="289"/>
      <c r="BR71" s="289"/>
      <c r="BS71" s="289"/>
      <c r="BT71" s="289"/>
      <c r="BU71" s="289"/>
      <c r="BV71" s="289"/>
      <c r="BW71" s="289"/>
      <c r="BY71" s="289"/>
      <c r="BZ71" s="289"/>
      <c r="CA71" s="289"/>
      <c r="CB71" s="289"/>
      <c r="CC71" s="289"/>
      <c r="CD71" s="289"/>
      <c r="CE71" s="289"/>
      <c r="CF71" s="289"/>
      <c r="CG71" s="289"/>
      <c r="CH71" s="289"/>
      <c r="CI71" s="289"/>
      <c r="CJ71" s="289"/>
      <c r="CK71" s="289"/>
      <c r="CL71" s="289"/>
      <c r="CM71" s="289"/>
      <c r="CN71" s="289"/>
      <c r="CO71" s="289"/>
      <c r="CP71" s="289"/>
      <c r="CQ71" s="289"/>
      <c r="CR71" s="289"/>
      <c r="CS71" s="289"/>
      <c r="CT71" s="289"/>
      <c r="CU71" s="289"/>
    </row>
    <row r="72" spans="2:99" ht="60.5" customHeight="1" x14ac:dyDescent="0.35">
      <c r="B72" s="308" t="s">
        <v>1474</v>
      </c>
      <c r="C72" s="303" t="s">
        <v>1475</v>
      </c>
      <c r="D72" s="282">
        <v>61</v>
      </c>
      <c r="E72" s="282" t="s">
        <v>1476</v>
      </c>
      <c r="F72" s="283" t="s">
        <v>1477</v>
      </c>
      <c r="G72" s="284" t="s">
        <v>1096</v>
      </c>
      <c r="H72" s="284" t="s">
        <v>290</v>
      </c>
      <c r="I72" s="283" t="s">
        <v>1373</v>
      </c>
      <c r="J72" s="284" t="s">
        <v>1098</v>
      </c>
      <c r="K72" s="284" t="s">
        <v>1166</v>
      </c>
      <c r="L72" s="283" t="s">
        <v>1100</v>
      </c>
      <c r="M72" s="285"/>
      <c r="N72" s="284" t="s">
        <v>1129</v>
      </c>
      <c r="O72" s="283" t="s">
        <v>1478</v>
      </c>
      <c r="P72" s="260"/>
      <c r="Q72" s="282">
        <v>61</v>
      </c>
      <c r="R72" s="286"/>
      <c r="S72" s="287" t="s">
        <v>1240</v>
      </c>
      <c r="T72" s="282" t="s">
        <v>1131</v>
      </c>
      <c r="U72" s="286"/>
      <c r="V72" s="286"/>
      <c r="W72" s="284" t="s">
        <v>1105</v>
      </c>
      <c r="X72" s="284">
        <v>2021</v>
      </c>
      <c r="Y72" s="284" t="s">
        <v>1402</v>
      </c>
      <c r="Z72" s="284" t="s">
        <v>1107</v>
      </c>
      <c r="AA72" s="284" t="s">
        <v>1375</v>
      </c>
      <c r="AB72" s="287" t="s">
        <v>1109</v>
      </c>
      <c r="AC72" s="284">
        <v>2023</v>
      </c>
      <c r="AD72" s="288">
        <v>38402.026196716099</v>
      </c>
      <c r="AE72" s="260"/>
      <c r="AF72" s="289"/>
      <c r="AG72" s="289"/>
      <c r="AH72" s="289"/>
      <c r="AI72" s="289"/>
      <c r="AJ72" s="289"/>
      <c r="AK72" s="289"/>
      <c r="AL72" s="289"/>
      <c r="AM72" s="289"/>
      <c r="AN72" s="287" t="s">
        <v>1110</v>
      </c>
      <c r="AO72" s="260"/>
      <c r="AP72" s="289"/>
      <c r="AQ72" s="289"/>
      <c r="AR72" s="289"/>
      <c r="AS72" s="289"/>
      <c r="AU72" s="282">
        <v>61</v>
      </c>
      <c r="AV72" s="289"/>
      <c r="AW72" s="289" t="s">
        <v>854</v>
      </c>
      <c r="AX72" s="289" t="s">
        <v>854</v>
      </c>
      <c r="AY72" s="289" t="s">
        <v>854</v>
      </c>
      <c r="AZ72" s="290" t="s">
        <v>854</v>
      </c>
      <c r="BA72" s="289" t="s">
        <v>854</v>
      </c>
      <c r="BB72" s="289" t="s">
        <v>854</v>
      </c>
      <c r="BC72" s="289" t="s">
        <v>854</v>
      </c>
      <c r="BD72" s="289" t="s">
        <v>854</v>
      </c>
      <c r="BE72" s="289" t="s">
        <v>854</v>
      </c>
      <c r="BF72" s="289" t="s">
        <v>854</v>
      </c>
      <c r="BG72" s="289" t="s">
        <v>854</v>
      </c>
      <c r="BH72" s="289" t="s">
        <v>854</v>
      </c>
      <c r="BI72" s="289" t="s">
        <v>854</v>
      </c>
      <c r="BJ72" s="289" t="s">
        <v>854</v>
      </c>
      <c r="BK72" s="289" t="s">
        <v>854</v>
      </c>
      <c r="BL72" s="289" t="s">
        <v>854</v>
      </c>
      <c r="BM72" s="289"/>
      <c r="BN72" s="289"/>
      <c r="BO72" s="289"/>
      <c r="BP72" s="289"/>
      <c r="BQ72" s="289"/>
      <c r="BR72" s="289"/>
      <c r="BS72" s="289"/>
      <c r="BT72" s="289"/>
      <c r="BU72" s="289"/>
      <c r="BV72" s="289"/>
      <c r="BW72" s="289"/>
      <c r="BY72" s="289"/>
      <c r="BZ72" s="289"/>
      <c r="CA72" s="289"/>
      <c r="CB72" s="289"/>
      <c r="CC72" s="289"/>
      <c r="CD72" s="289"/>
      <c r="CE72" s="289"/>
      <c r="CF72" s="289"/>
      <c r="CG72" s="289"/>
      <c r="CH72" s="289"/>
      <c r="CI72" s="289"/>
      <c r="CJ72" s="289"/>
      <c r="CK72" s="289"/>
      <c r="CL72" s="289"/>
      <c r="CM72" s="289"/>
      <c r="CN72" s="289"/>
      <c r="CO72" s="289"/>
      <c r="CP72" s="289"/>
      <c r="CQ72" s="289"/>
      <c r="CR72" s="289"/>
      <c r="CS72" s="289"/>
      <c r="CT72" s="289"/>
      <c r="CU72" s="289"/>
    </row>
    <row r="73" spans="2:99" ht="66.75" customHeight="1" x14ac:dyDescent="0.35">
      <c r="B73" s="312" t="s">
        <v>1479</v>
      </c>
      <c r="C73" s="303" t="s">
        <v>1480</v>
      </c>
      <c r="D73" s="282">
        <v>62</v>
      </c>
      <c r="E73" s="282" t="s">
        <v>1481</v>
      </c>
      <c r="F73" s="287" t="s">
        <v>1482</v>
      </c>
      <c r="G73" s="284" t="s">
        <v>1096</v>
      </c>
      <c r="H73" s="284" t="s">
        <v>290</v>
      </c>
      <c r="I73" s="287" t="s">
        <v>1373</v>
      </c>
      <c r="J73" s="284" t="s">
        <v>1098</v>
      </c>
      <c r="K73" s="284" t="s">
        <v>1166</v>
      </c>
      <c r="L73" s="287" t="s">
        <v>1100</v>
      </c>
      <c r="M73" s="291"/>
      <c r="N73" s="284" t="s">
        <v>1129</v>
      </c>
      <c r="O73" s="287" t="s">
        <v>1483</v>
      </c>
      <c r="P73" s="260"/>
      <c r="Q73" s="282">
        <v>62</v>
      </c>
      <c r="R73" s="286"/>
      <c r="S73" s="287" t="s">
        <v>1240</v>
      </c>
      <c r="T73" s="282" t="s">
        <v>1131</v>
      </c>
      <c r="U73" s="286"/>
      <c r="V73" s="286"/>
      <c r="W73" s="284" t="s">
        <v>1105</v>
      </c>
      <c r="X73" s="284" t="s">
        <v>1484</v>
      </c>
      <c r="Y73" s="284" t="s">
        <v>290</v>
      </c>
      <c r="Z73" s="284" t="s">
        <v>1107</v>
      </c>
      <c r="AA73" s="284" t="s">
        <v>1485</v>
      </c>
      <c r="AB73" s="287" t="s">
        <v>1109</v>
      </c>
      <c r="AC73" s="284">
        <v>2023</v>
      </c>
      <c r="AD73" s="288">
        <v>38402.026196716099</v>
      </c>
      <c r="AE73" s="260"/>
      <c r="AF73" s="289"/>
      <c r="AG73" s="289"/>
      <c r="AH73" s="289"/>
      <c r="AI73" s="289"/>
      <c r="AJ73" s="289"/>
      <c r="AK73" s="289"/>
      <c r="AL73" s="289"/>
      <c r="AM73" s="289"/>
      <c r="AN73" s="287" t="s">
        <v>1234</v>
      </c>
      <c r="AO73" s="260"/>
      <c r="AP73" s="289"/>
      <c r="AQ73" s="289"/>
      <c r="AR73" s="289"/>
      <c r="AS73" s="289"/>
      <c r="AU73" s="282">
        <v>62</v>
      </c>
      <c r="AV73" s="289"/>
      <c r="AW73" s="289" t="s">
        <v>854</v>
      </c>
      <c r="AX73" s="289" t="s">
        <v>854</v>
      </c>
      <c r="AY73" s="289" t="s">
        <v>854</v>
      </c>
      <c r="AZ73" s="290" t="s">
        <v>854</v>
      </c>
      <c r="BA73" s="289" t="s">
        <v>854</v>
      </c>
      <c r="BB73" s="289" t="s">
        <v>854</v>
      </c>
      <c r="BC73" s="289" t="s">
        <v>854</v>
      </c>
      <c r="BD73" s="289" t="s">
        <v>854</v>
      </c>
      <c r="BE73" s="289" t="s">
        <v>854</v>
      </c>
      <c r="BF73" s="289" t="s">
        <v>854</v>
      </c>
      <c r="BG73" s="289" t="s">
        <v>854</v>
      </c>
      <c r="BH73" s="289" t="s">
        <v>854</v>
      </c>
      <c r="BI73" s="289" t="s">
        <v>854</v>
      </c>
      <c r="BJ73" s="289" t="s">
        <v>854</v>
      </c>
      <c r="BK73" s="289" t="s">
        <v>854</v>
      </c>
      <c r="BL73" s="289" t="s">
        <v>854</v>
      </c>
      <c r="BM73" s="289"/>
      <c r="BN73" s="289"/>
      <c r="BO73" s="289"/>
      <c r="BP73" s="289"/>
      <c r="BQ73" s="289"/>
      <c r="BR73" s="289"/>
      <c r="BS73" s="289"/>
      <c r="BT73" s="289"/>
      <c r="BU73" s="289"/>
      <c r="BV73" s="289"/>
      <c r="BW73" s="289"/>
      <c r="BY73" s="289"/>
      <c r="BZ73" s="289"/>
      <c r="CA73" s="289"/>
      <c r="CB73" s="289"/>
      <c r="CC73" s="289"/>
      <c r="CD73" s="289"/>
      <c r="CE73" s="289"/>
      <c r="CF73" s="289"/>
      <c r="CG73" s="289"/>
      <c r="CH73" s="289"/>
      <c r="CI73" s="289"/>
      <c r="CJ73" s="289"/>
      <c r="CK73" s="289"/>
      <c r="CL73" s="289"/>
      <c r="CM73" s="289"/>
      <c r="CN73" s="289"/>
      <c r="CO73" s="289"/>
      <c r="CP73" s="289"/>
      <c r="CQ73" s="289"/>
      <c r="CR73" s="289"/>
      <c r="CS73" s="289"/>
      <c r="CT73" s="289"/>
      <c r="CU73" s="289"/>
    </row>
    <row r="74" spans="2:99" ht="78" customHeight="1" thickBot="1" x14ac:dyDescent="0.4">
      <c r="B74" s="309" t="s">
        <v>1486</v>
      </c>
      <c r="C74" s="303" t="s">
        <v>1487</v>
      </c>
      <c r="D74" s="282">
        <v>63</v>
      </c>
      <c r="E74" s="292">
        <v>203</v>
      </c>
      <c r="F74" s="283" t="s">
        <v>1488</v>
      </c>
      <c r="G74" s="284" t="s">
        <v>1096</v>
      </c>
      <c r="H74" s="284" t="s">
        <v>290</v>
      </c>
      <c r="I74" s="283" t="s">
        <v>1373</v>
      </c>
      <c r="J74" s="284" t="s">
        <v>1098</v>
      </c>
      <c r="K74" s="284" t="s">
        <v>1166</v>
      </c>
      <c r="L74" s="283" t="s">
        <v>1100</v>
      </c>
      <c r="M74" s="285"/>
      <c r="N74" s="284" t="s">
        <v>1129</v>
      </c>
      <c r="O74" s="283" t="s">
        <v>1489</v>
      </c>
      <c r="P74" s="260"/>
      <c r="Q74" s="282">
        <v>63</v>
      </c>
      <c r="R74" s="286"/>
      <c r="S74" s="287" t="s">
        <v>1240</v>
      </c>
      <c r="T74" s="282" t="s">
        <v>1131</v>
      </c>
      <c r="U74" s="286"/>
      <c r="V74" s="286"/>
      <c r="W74" s="284" t="s">
        <v>1105</v>
      </c>
      <c r="X74" s="284">
        <v>2024</v>
      </c>
      <c r="Y74" s="284" t="s">
        <v>290</v>
      </c>
      <c r="Z74" s="284" t="s">
        <v>1107</v>
      </c>
      <c r="AA74" s="284" t="s">
        <v>1375</v>
      </c>
      <c r="AB74" s="287" t="s">
        <v>1109</v>
      </c>
      <c r="AC74" s="284">
        <v>2023</v>
      </c>
      <c r="AD74" s="288">
        <v>38402.026196716099</v>
      </c>
      <c r="AE74" s="260"/>
      <c r="AF74" s="289"/>
      <c r="AG74" s="289"/>
      <c r="AH74" s="289"/>
      <c r="AI74" s="289"/>
      <c r="AJ74" s="289"/>
      <c r="AK74" s="289"/>
      <c r="AL74" s="289"/>
      <c r="AM74" s="289"/>
      <c r="AN74" s="287" t="s">
        <v>1234</v>
      </c>
      <c r="AO74" s="260"/>
      <c r="AP74" s="289"/>
      <c r="AQ74" s="289"/>
      <c r="AR74" s="289"/>
      <c r="AS74" s="289"/>
      <c r="AU74" s="282">
        <v>63</v>
      </c>
      <c r="AV74" s="289"/>
      <c r="AW74" s="289" t="s">
        <v>854</v>
      </c>
      <c r="AX74" s="289" t="s">
        <v>854</v>
      </c>
      <c r="AY74" s="289" t="s">
        <v>854</v>
      </c>
      <c r="AZ74" s="290" t="s">
        <v>854</v>
      </c>
      <c r="BA74" s="289" t="s">
        <v>854</v>
      </c>
      <c r="BB74" s="289" t="s">
        <v>854</v>
      </c>
      <c r="BC74" s="289" t="s">
        <v>854</v>
      </c>
      <c r="BD74" s="289" t="s">
        <v>854</v>
      </c>
      <c r="BE74" s="289" t="s">
        <v>854</v>
      </c>
      <c r="BF74" s="289" t="s">
        <v>854</v>
      </c>
      <c r="BG74" s="289" t="s">
        <v>854</v>
      </c>
      <c r="BH74" s="289" t="s">
        <v>854</v>
      </c>
      <c r="BI74" s="289" t="s">
        <v>854</v>
      </c>
      <c r="BJ74" s="289" t="s">
        <v>854</v>
      </c>
      <c r="BK74" s="289" t="s">
        <v>854</v>
      </c>
      <c r="BL74" s="289" t="s">
        <v>854</v>
      </c>
      <c r="BM74" s="289"/>
      <c r="BN74" s="289"/>
      <c r="BO74" s="289"/>
      <c r="BP74" s="289"/>
      <c r="BQ74" s="289"/>
      <c r="BR74" s="289"/>
      <c r="BS74" s="289"/>
      <c r="BT74" s="289"/>
      <c r="BU74" s="289"/>
      <c r="BV74" s="289"/>
      <c r="BW74" s="289"/>
      <c r="BY74" s="289"/>
      <c r="BZ74" s="289"/>
      <c r="CA74" s="289"/>
      <c r="CB74" s="289"/>
      <c r="CC74" s="289"/>
      <c r="CD74" s="289"/>
      <c r="CE74" s="289"/>
      <c r="CF74" s="289"/>
      <c r="CG74" s="289"/>
      <c r="CH74" s="289"/>
      <c r="CI74" s="289"/>
      <c r="CJ74" s="289"/>
      <c r="CK74" s="289"/>
      <c r="CL74" s="289"/>
      <c r="CM74" s="289"/>
      <c r="CN74" s="289"/>
      <c r="CO74" s="289"/>
      <c r="CP74" s="289"/>
      <c r="CQ74" s="289"/>
      <c r="CR74" s="289"/>
      <c r="CS74" s="289"/>
      <c r="CT74" s="289"/>
      <c r="CU74" s="289"/>
    </row>
    <row r="75" spans="2:99" ht="351" customHeight="1" thickBot="1" x14ac:dyDescent="0.4">
      <c r="B75" s="313" t="s">
        <v>1490</v>
      </c>
      <c r="C75" s="303" t="s">
        <v>1491</v>
      </c>
      <c r="D75" s="282">
        <v>64</v>
      </c>
      <c r="E75" s="282" t="s">
        <v>1492</v>
      </c>
      <c r="F75" s="287" t="s">
        <v>1493</v>
      </c>
      <c r="G75" s="284" t="s">
        <v>1096</v>
      </c>
      <c r="H75" s="284" t="s">
        <v>290</v>
      </c>
      <c r="I75" s="287" t="s">
        <v>1306</v>
      </c>
      <c r="J75" s="284" t="s">
        <v>1098</v>
      </c>
      <c r="K75" s="284" t="s">
        <v>1208</v>
      </c>
      <c r="L75" s="287" t="s">
        <v>1139</v>
      </c>
      <c r="M75" s="291"/>
      <c r="N75" s="284" t="s">
        <v>1230</v>
      </c>
      <c r="O75" s="287" t="s">
        <v>1494</v>
      </c>
      <c r="P75" s="260"/>
      <c r="Q75" s="282">
        <v>64</v>
      </c>
      <c r="R75" s="286"/>
      <c r="S75" s="287" t="s">
        <v>1495</v>
      </c>
      <c r="T75" s="282" t="s">
        <v>1168</v>
      </c>
      <c r="U75" s="286"/>
      <c r="V75" s="286"/>
      <c r="W75" s="284" t="s">
        <v>1142</v>
      </c>
      <c r="X75" s="284">
        <v>1997</v>
      </c>
      <c r="Y75" s="284" t="s">
        <v>1143</v>
      </c>
      <c r="Z75" s="284" t="s">
        <v>1107</v>
      </c>
      <c r="AA75" s="284" t="s">
        <v>1496</v>
      </c>
      <c r="AB75" s="287" t="s">
        <v>1109</v>
      </c>
      <c r="AC75" s="284">
        <v>2023</v>
      </c>
      <c r="AD75" s="288">
        <v>38402.026196716099</v>
      </c>
      <c r="AE75" s="260"/>
      <c r="AF75" s="289"/>
      <c r="AG75" s="289"/>
      <c r="AH75" s="289"/>
      <c r="AI75" s="289"/>
      <c r="AJ75" s="289"/>
      <c r="AK75" s="289"/>
      <c r="AL75" s="289"/>
      <c r="AM75" s="289"/>
      <c r="AN75" s="287" t="s">
        <v>1293</v>
      </c>
      <c r="AO75" s="260"/>
      <c r="AP75" s="289"/>
      <c r="AQ75" s="289"/>
      <c r="AR75" s="289"/>
      <c r="AS75" s="289"/>
      <c r="AU75" s="282">
        <v>64</v>
      </c>
      <c r="AV75" s="289"/>
      <c r="AW75" s="289" t="s">
        <v>854</v>
      </c>
      <c r="AX75" s="289" t="s">
        <v>854</v>
      </c>
      <c r="AY75" s="289" t="s">
        <v>854</v>
      </c>
      <c r="AZ75" s="290" t="s">
        <v>854</v>
      </c>
      <c r="BA75" s="289" t="s">
        <v>854</v>
      </c>
      <c r="BB75" s="289" t="s">
        <v>854</v>
      </c>
      <c r="BC75" s="289" t="s">
        <v>854</v>
      </c>
      <c r="BD75" s="289" t="s">
        <v>854</v>
      </c>
      <c r="BE75" s="289" t="s">
        <v>854</v>
      </c>
      <c r="BF75" s="289" t="s">
        <v>854</v>
      </c>
      <c r="BG75" s="289" t="s">
        <v>854</v>
      </c>
      <c r="BH75" s="289" t="s">
        <v>854</v>
      </c>
      <c r="BI75" s="289" t="s">
        <v>854</v>
      </c>
      <c r="BJ75" s="289" t="s">
        <v>854</v>
      </c>
      <c r="BK75" s="289" t="s">
        <v>854</v>
      </c>
      <c r="BL75" s="289" t="s">
        <v>854</v>
      </c>
      <c r="BM75" s="289"/>
      <c r="BN75" s="289"/>
      <c r="BO75" s="289"/>
      <c r="BP75" s="289"/>
      <c r="BQ75" s="289"/>
      <c r="BR75" s="289"/>
      <c r="BS75" s="289"/>
      <c r="BT75" s="289"/>
      <c r="BU75" s="289"/>
      <c r="BV75" s="289"/>
      <c r="BW75" s="289"/>
      <c r="BY75" s="289"/>
      <c r="BZ75" s="289"/>
      <c r="CA75" s="289"/>
      <c r="CB75" s="289"/>
      <c r="CC75" s="289"/>
      <c r="CD75" s="289"/>
      <c r="CE75" s="289"/>
      <c r="CF75" s="289"/>
      <c r="CG75" s="289"/>
      <c r="CH75" s="289"/>
      <c r="CI75" s="289"/>
      <c r="CJ75" s="289"/>
      <c r="CK75" s="289"/>
      <c r="CL75" s="289"/>
      <c r="CM75" s="289"/>
      <c r="CN75" s="289"/>
      <c r="CO75" s="289"/>
      <c r="CP75" s="289"/>
      <c r="CQ75" s="289"/>
      <c r="CR75" s="289"/>
      <c r="CS75" s="289"/>
      <c r="CT75" s="289"/>
      <c r="CU75" s="289"/>
    </row>
    <row r="76" spans="2:99" ht="198.75" customHeight="1" x14ac:dyDescent="0.35">
      <c r="B76" s="308" t="s">
        <v>1497</v>
      </c>
      <c r="C76" s="303" t="s">
        <v>1498</v>
      </c>
      <c r="D76" s="282">
        <v>65</v>
      </c>
      <c r="E76" s="282" t="s">
        <v>1499</v>
      </c>
      <c r="F76" s="283" t="s">
        <v>1500</v>
      </c>
      <c r="G76" s="284" t="s">
        <v>1096</v>
      </c>
      <c r="H76" s="284" t="s">
        <v>290</v>
      </c>
      <c r="I76" s="283" t="s">
        <v>1501</v>
      </c>
      <c r="J76" s="284" t="s">
        <v>1098</v>
      </c>
      <c r="K76" s="284" t="s">
        <v>1208</v>
      </c>
      <c r="L76" s="283" t="s">
        <v>1139</v>
      </c>
      <c r="M76" s="285"/>
      <c r="N76" s="284" t="s">
        <v>1230</v>
      </c>
      <c r="O76" s="283" t="s">
        <v>1502</v>
      </c>
      <c r="P76" s="260"/>
      <c r="Q76" s="282">
        <v>65</v>
      </c>
      <c r="R76" s="286"/>
      <c r="S76" s="287" t="s">
        <v>1253</v>
      </c>
      <c r="T76" s="282" t="s">
        <v>1168</v>
      </c>
      <c r="U76" s="286"/>
      <c r="V76" s="286"/>
      <c r="W76" s="284" t="s">
        <v>1142</v>
      </c>
      <c r="X76" s="284">
        <v>1992</v>
      </c>
      <c r="Y76" s="284" t="s">
        <v>1143</v>
      </c>
      <c r="Z76" s="284" t="s">
        <v>1107</v>
      </c>
      <c r="AA76" s="284" t="s">
        <v>1503</v>
      </c>
      <c r="AB76" s="287" t="s">
        <v>1109</v>
      </c>
      <c r="AC76" s="284">
        <v>2023</v>
      </c>
      <c r="AD76" s="288">
        <v>38402.026196716099</v>
      </c>
      <c r="AE76" s="260"/>
      <c r="AF76" s="289"/>
      <c r="AG76" s="289"/>
      <c r="AH76" s="289"/>
      <c r="AI76" s="289"/>
      <c r="AJ76" s="289"/>
      <c r="AK76" s="289"/>
      <c r="AL76" s="289"/>
      <c r="AM76" s="289"/>
      <c r="AN76" s="287" t="s">
        <v>1293</v>
      </c>
      <c r="AO76" s="260"/>
      <c r="AP76" s="289"/>
      <c r="AQ76" s="289"/>
      <c r="AR76" s="289"/>
      <c r="AS76" s="289"/>
      <c r="AU76" s="282">
        <v>65</v>
      </c>
      <c r="AV76" s="289"/>
      <c r="AW76" s="289" t="s">
        <v>854</v>
      </c>
      <c r="AX76" s="289" t="s">
        <v>854</v>
      </c>
      <c r="AY76" s="289" t="s">
        <v>854</v>
      </c>
      <c r="AZ76" s="290" t="s">
        <v>854</v>
      </c>
      <c r="BA76" s="289" t="s">
        <v>854</v>
      </c>
      <c r="BB76" s="289" t="s">
        <v>854</v>
      </c>
      <c r="BC76" s="289" t="s">
        <v>854</v>
      </c>
      <c r="BD76" s="289" t="s">
        <v>854</v>
      </c>
      <c r="BE76" s="289" t="s">
        <v>854</v>
      </c>
      <c r="BF76" s="289" t="s">
        <v>854</v>
      </c>
      <c r="BG76" s="289" t="s">
        <v>854</v>
      </c>
      <c r="BH76" s="289" t="s">
        <v>854</v>
      </c>
      <c r="BI76" s="289" t="s">
        <v>854</v>
      </c>
      <c r="BJ76" s="289" t="s">
        <v>854</v>
      </c>
      <c r="BK76" s="289" t="s">
        <v>854</v>
      </c>
      <c r="BL76" s="289" t="s">
        <v>854</v>
      </c>
      <c r="BM76" s="289"/>
      <c r="BN76" s="289"/>
      <c r="BO76" s="289"/>
      <c r="BP76" s="289"/>
      <c r="BQ76" s="289"/>
      <c r="BR76" s="289"/>
      <c r="BS76" s="289"/>
      <c r="BT76" s="289"/>
      <c r="BU76" s="289"/>
      <c r="BV76" s="289"/>
      <c r="BW76" s="289"/>
      <c r="BY76" s="289"/>
      <c r="BZ76" s="289"/>
      <c r="CA76" s="289"/>
      <c r="CB76" s="289"/>
      <c r="CC76" s="289"/>
      <c r="CD76" s="289"/>
      <c r="CE76" s="289"/>
      <c r="CF76" s="289"/>
      <c r="CG76" s="289"/>
      <c r="CH76" s="289"/>
      <c r="CI76" s="289"/>
      <c r="CJ76" s="289"/>
      <c r="CK76" s="289"/>
      <c r="CL76" s="289"/>
      <c r="CM76" s="289"/>
      <c r="CN76" s="289"/>
      <c r="CO76" s="289"/>
      <c r="CP76" s="289"/>
      <c r="CQ76" s="289"/>
      <c r="CR76" s="289"/>
      <c r="CS76" s="289"/>
      <c r="CT76" s="289"/>
      <c r="CU76" s="289"/>
    </row>
    <row r="77" spans="2:99" ht="81" customHeight="1" x14ac:dyDescent="0.35">
      <c r="B77" s="308" t="s">
        <v>1504</v>
      </c>
      <c r="C77" s="303" t="s">
        <v>1505</v>
      </c>
      <c r="D77" s="282">
        <v>66</v>
      </c>
      <c r="E77" s="282" t="s">
        <v>1506</v>
      </c>
      <c r="F77" s="287" t="s">
        <v>1507</v>
      </c>
      <c r="G77" s="284" t="s">
        <v>1096</v>
      </c>
      <c r="H77" s="284" t="s">
        <v>290</v>
      </c>
      <c r="I77" s="287" t="s">
        <v>1324</v>
      </c>
      <c r="J77" s="284" t="s">
        <v>1098</v>
      </c>
      <c r="K77" s="284" t="s">
        <v>1208</v>
      </c>
      <c r="L77" s="287" t="s">
        <v>1139</v>
      </c>
      <c r="M77" s="291"/>
      <c r="N77" s="284" t="s">
        <v>1230</v>
      </c>
      <c r="O77" s="287" t="s">
        <v>1508</v>
      </c>
      <c r="P77" s="260"/>
      <c r="Q77" s="282">
        <v>66</v>
      </c>
      <c r="R77" s="286"/>
      <c r="S77" s="287" t="s">
        <v>1509</v>
      </c>
      <c r="T77" s="282" t="s">
        <v>1168</v>
      </c>
      <c r="U77" s="286"/>
      <c r="V77" s="286"/>
      <c r="W77" s="284" t="s">
        <v>1142</v>
      </c>
      <c r="X77" s="284">
        <v>2020</v>
      </c>
      <c r="Y77" s="284">
        <v>2026</v>
      </c>
      <c r="Z77" s="284" t="s">
        <v>1107</v>
      </c>
      <c r="AA77" s="284" t="s">
        <v>1224</v>
      </c>
      <c r="AB77" s="287" t="s">
        <v>1109</v>
      </c>
      <c r="AC77" s="284">
        <v>2023</v>
      </c>
      <c r="AD77" s="288">
        <v>38402.026196716099</v>
      </c>
      <c r="AE77" s="260"/>
      <c r="AF77" s="289"/>
      <c r="AG77" s="289"/>
      <c r="AH77" s="289"/>
      <c r="AI77" s="289"/>
      <c r="AJ77" s="289"/>
      <c r="AK77" s="289"/>
      <c r="AL77" s="289"/>
      <c r="AM77" s="289"/>
      <c r="AN77" s="287" t="s">
        <v>1234</v>
      </c>
      <c r="AO77" s="260"/>
      <c r="AP77" s="289"/>
      <c r="AQ77" s="289"/>
      <c r="AR77" s="289"/>
      <c r="AS77" s="289"/>
      <c r="AU77" s="282">
        <v>66</v>
      </c>
      <c r="AV77" s="289"/>
      <c r="AW77" s="289" t="s">
        <v>854</v>
      </c>
      <c r="AX77" s="289" t="s">
        <v>854</v>
      </c>
      <c r="AY77" s="289" t="s">
        <v>854</v>
      </c>
      <c r="AZ77" s="290" t="s">
        <v>1510</v>
      </c>
      <c r="BA77" s="289" t="s">
        <v>854</v>
      </c>
      <c r="BB77" s="289" t="s">
        <v>854</v>
      </c>
      <c r="BC77" s="289" t="s">
        <v>854</v>
      </c>
      <c r="BD77" s="289" t="s">
        <v>854</v>
      </c>
      <c r="BE77" s="289" t="s">
        <v>854</v>
      </c>
      <c r="BF77" s="289" t="s">
        <v>854</v>
      </c>
      <c r="BG77" s="289" t="s">
        <v>854</v>
      </c>
      <c r="BH77" s="289" t="s">
        <v>854</v>
      </c>
      <c r="BI77" s="289" t="s">
        <v>854</v>
      </c>
      <c r="BJ77" s="289" t="s">
        <v>854</v>
      </c>
      <c r="BK77" s="289" t="s">
        <v>854</v>
      </c>
      <c r="BL77" s="289" t="s">
        <v>854</v>
      </c>
      <c r="BM77" s="289"/>
      <c r="BN77" s="289"/>
      <c r="BO77" s="289"/>
      <c r="BP77" s="289"/>
      <c r="BQ77" s="289"/>
      <c r="BR77" s="289"/>
      <c r="BS77" s="289"/>
      <c r="BT77" s="289"/>
      <c r="BU77" s="289"/>
      <c r="BV77" s="289"/>
      <c r="BW77" s="289"/>
      <c r="BY77" s="289"/>
      <c r="BZ77" s="289"/>
      <c r="CA77" s="289"/>
      <c r="CB77" s="289"/>
      <c r="CC77" s="289"/>
      <c r="CD77" s="289"/>
      <c r="CE77" s="289"/>
      <c r="CF77" s="289"/>
      <c r="CG77" s="289"/>
      <c r="CH77" s="289"/>
      <c r="CI77" s="289"/>
      <c r="CJ77" s="289"/>
      <c r="CK77" s="289"/>
      <c r="CL77" s="289"/>
      <c r="CM77" s="289"/>
      <c r="CN77" s="289"/>
      <c r="CO77" s="289"/>
      <c r="CP77" s="289"/>
      <c r="CQ77" s="289"/>
      <c r="CR77" s="289"/>
      <c r="CS77" s="289"/>
      <c r="CT77" s="289"/>
      <c r="CU77" s="289"/>
    </row>
    <row r="78" spans="2:99" ht="189.75" customHeight="1" x14ac:dyDescent="0.35">
      <c r="B78" s="308" t="s">
        <v>1511</v>
      </c>
      <c r="C78" s="303" t="s">
        <v>1512</v>
      </c>
      <c r="D78" s="282">
        <v>67</v>
      </c>
      <c r="E78" s="282" t="s">
        <v>1513</v>
      </c>
      <c r="F78" s="283" t="s">
        <v>1514</v>
      </c>
      <c r="G78" s="284" t="s">
        <v>1096</v>
      </c>
      <c r="H78" s="284" t="s">
        <v>290</v>
      </c>
      <c r="I78" s="283" t="s">
        <v>1306</v>
      </c>
      <c r="J78" s="284" t="s">
        <v>1098</v>
      </c>
      <c r="K78" s="284" t="s">
        <v>1208</v>
      </c>
      <c r="L78" s="283" t="s">
        <v>1139</v>
      </c>
      <c r="M78" s="285"/>
      <c r="N78" s="284" t="s">
        <v>1230</v>
      </c>
      <c r="O78" s="283" t="s">
        <v>1515</v>
      </c>
      <c r="P78" s="260"/>
      <c r="Q78" s="282">
        <v>67</v>
      </c>
      <c r="R78" s="286"/>
      <c r="S78" s="287" t="s">
        <v>1253</v>
      </c>
      <c r="T78" s="282" t="s">
        <v>1168</v>
      </c>
      <c r="U78" s="286"/>
      <c r="V78" s="286"/>
      <c r="W78" s="284" t="s">
        <v>1142</v>
      </c>
      <c r="X78" s="284">
        <v>2014</v>
      </c>
      <c r="Y78" s="284" t="s">
        <v>1143</v>
      </c>
      <c r="Z78" s="284" t="s">
        <v>1107</v>
      </c>
      <c r="AA78" s="284" t="s">
        <v>1224</v>
      </c>
      <c r="AB78" s="287" t="s">
        <v>1109</v>
      </c>
      <c r="AC78" s="284">
        <v>2023</v>
      </c>
      <c r="AD78" s="288">
        <v>38402.026196716099</v>
      </c>
      <c r="AE78" s="260"/>
      <c r="AF78" s="289"/>
      <c r="AG78" s="289"/>
      <c r="AH78" s="289"/>
      <c r="AI78" s="289"/>
      <c r="AJ78" s="289"/>
      <c r="AK78" s="289"/>
      <c r="AL78" s="289"/>
      <c r="AM78" s="289"/>
      <c r="AN78" s="287" t="s">
        <v>1110</v>
      </c>
      <c r="AO78" s="260"/>
      <c r="AP78" s="289"/>
      <c r="AQ78" s="289"/>
      <c r="AR78" s="289"/>
      <c r="AS78" s="289"/>
      <c r="AU78" s="282">
        <v>67</v>
      </c>
      <c r="AV78" s="289"/>
      <c r="AW78" s="289" t="s">
        <v>854</v>
      </c>
      <c r="AX78" s="289" t="s">
        <v>854</v>
      </c>
      <c r="AY78" s="289" t="s">
        <v>854</v>
      </c>
      <c r="AZ78" s="290" t="s">
        <v>854</v>
      </c>
      <c r="BA78" s="289" t="s">
        <v>854</v>
      </c>
      <c r="BB78" s="289" t="s">
        <v>854</v>
      </c>
      <c r="BC78" s="289" t="s">
        <v>854</v>
      </c>
      <c r="BD78" s="289" t="s">
        <v>854</v>
      </c>
      <c r="BE78" s="289" t="s">
        <v>854</v>
      </c>
      <c r="BF78" s="289" t="s">
        <v>854</v>
      </c>
      <c r="BG78" s="289" t="s">
        <v>854</v>
      </c>
      <c r="BH78" s="289" t="s">
        <v>854</v>
      </c>
      <c r="BI78" s="289" t="s">
        <v>854</v>
      </c>
      <c r="BJ78" s="289" t="s">
        <v>854</v>
      </c>
      <c r="BK78" s="289" t="s">
        <v>854</v>
      </c>
      <c r="BL78" s="289" t="s">
        <v>854</v>
      </c>
      <c r="BM78" s="289"/>
      <c r="BN78" s="289"/>
      <c r="BO78" s="289"/>
      <c r="BP78" s="289"/>
      <c r="BQ78" s="289"/>
      <c r="BR78" s="289"/>
      <c r="BS78" s="289"/>
      <c r="BT78" s="289"/>
      <c r="BU78" s="289"/>
      <c r="BV78" s="289"/>
      <c r="BW78" s="289"/>
      <c r="BY78" s="289"/>
      <c r="BZ78" s="289"/>
      <c r="CA78" s="289"/>
      <c r="CB78" s="289"/>
      <c r="CC78" s="289"/>
      <c r="CD78" s="289"/>
      <c r="CE78" s="289"/>
      <c r="CF78" s="289"/>
      <c r="CG78" s="289"/>
      <c r="CH78" s="289"/>
      <c r="CI78" s="289"/>
      <c r="CJ78" s="289"/>
      <c r="CK78" s="289"/>
      <c r="CL78" s="289"/>
      <c r="CM78" s="289"/>
      <c r="CN78" s="289"/>
      <c r="CO78" s="289"/>
      <c r="CP78" s="289"/>
      <c r="CQ78" s="289"/>
      <c r="CR78" s="289"/>
      <c r="CS78" s="289"/>
      <c r="CT78" s="289"/>
      <c r="CU78" s="289"/>
    </row>
    <row r="79" spans="2:99" ht="166.5" customHeight="1" x14ac:dyDescent="0.35">
      <c r="B79" s="308" t="s">
        <v>1516</v>
      </c>
      <c r="C79" s="303" t="s">
        <v>1517</v>
      </c>
      <c r="D79" s="282">
        <v>68</v>
      </c>
      <c r="E79" s="282" t="s">
        <v>1518</v>
      </c>
      <c r="F79" s="287" t="s">
        <v>1519</v>
      </c>
      <c r="G79" s="284" t="s">
        <v>1096</v>
      </c>
      <c r="H79" s="284" t="s">
        <v>290</v>
      </c>
      <c r="I79" s="287" t="s">
        <v>1306</v>
      </c>
      <c r="J79" s="284" t="s">
        <v>1098</v>
      </c>
      <c r="K79" s="284" t="s">
        <v>1208</v>
      </c>
      <c r="L79" s="287" t="s">
        <v>1139</v>
      </c>
      <c r="M79" s="291"/>
      <c r="N79" s="284" t="s">
        <v>1230</v>
      </c>
      <c r="O79" s="287" t="s">
        <v>1520</v>
      </c>
      <c r="P79" s="260"/>
      <c r="Q79" s="282">
        <v>68</v>
      </c>
      <c r="R79" s="286"/>
      <c r="S79" s="287" t="s">
        <v>1521</v>
      </c>
      <c r="T79" s="282" t="s">
        <v>1168</v>
      </c>
      <c r="U79" s="286"/>
      <c r="V79" s="286"/>
      <c r="W79" s="284" t="s">
        <v>1142</v>
      </c>
      <c r="X79" s="284">
        <v>2014</v>
      </c>
      <c r="Y79" s="284" t="s">
        <v>1143</v>
      </c>
      <c r="Z79" s="284" t="s">
        <v>1107</v>
      </c>
      <c r="AA79" s="284" t="s">
        <v>1224</v>
      </c>
      <c r="AB79" s="287" t="s">
        <v>1109</v>
      </c>
      <c r="AC79" s="284">
        <v>2023</v>
      </c>
      <c r="AD79" s="288">
        <v>38402.026196716099</v>
      </c>
      <c r="AE79" s="260"/>
      <c r="AF79" s="289"/>
      <c r="AG79" s="289"/>
      <c r="AH79" s="289"/>
      <c r="AI79" s="289"/>
      <c r="AJ79" s="289"/>
      <c r="AK79" s="289"/>
      <c r="AL79" s="289"/>
      <c r="AM79" s="289"/>
      <c r="AN79" s="287" t="s">
        <v>1110</v>
      </c>
      <c r="AO79" s="260"/>
      <c r="AP79" s="289"/>
      <c r="AQ79" s="289"/>
      <c r="AR79" s="289"/>
      <c r="AS79" s="289"/>
      <c r="AU79" s="282">
        <v>68</v>
      </c>
      <c r="AV79" s="289"/>
      <c r="AW79" s="289" t="s">
        <v>854</v>
      </c>
      <c r="AX79" s="289" t="s">
        <v>854</v>
      </c>
      <c r="AY79" s="289" t="s">
        <v>854</v>
      </c>
      <c r="AZ79" s="290" t="s">
        <v>854</v>
      </c>
      <c r="BA79" s="289" t="s">
        <v>854</v>
      </c>
      <c r="BB79" s="289" t="s">
        <v>854</v>
      </c>
      <c r="BC79" s="289" t="s">
        <v>854</v>
      </c>
      <c r="BD79" s="289" t="s">
        <v>854</v>
      </c>
      <c r="BE79" s="289" t="s">
        <v>854</v>
      </c>
      <c r="BF79" s="289" t="s">
        <v>854</v>
      </c>
      <c r="BG79" s="289" t="s">
        <v>854</v>
      </c>
      <c r="BH79" s="289" t="s">
        <v>854</v>
      </c>
      <c r="BI79" s="289" t="s">
        <v>854</v>
      </c>
      <c r="BJ79" s="289" t="s">
        <v>854</v>
      </c>
      <c r="BK79" s="289" t="s">
        <v>854</v>
      </c>
      <c r="BL79" s="289" t="s">
        <v>854</v>
      </c>
      <c r="BM79" s="289"/>
      <c r="BN79" s="289"/>
      <c r="BO79" s="289"/>
      <c r="BP79" s="289"/>
      <c r="BQ79" s="289"/>
      <c r="BR79" s="289"/>
      <c r="BS79" s="289"/>
      <c r="BT79" s="289"/>
      <c r="BU79" s="289"/>
      <c r="BV79" s="289"/>
      <c r="BW79" s="289"/>
      <c r="BY79" s="289"/>
      <c r="BZ79" s="289"/>
      <c r="CA79" s="289"/>
      <c r="CB79" s="289"/>
      <c r="CC79" s="289"/>
      <c r="CD79" s="289"/>
      <c r="CE79" s="289"/>
      <c r="CF79" s="289"/>
      <c r="CG79" s="289"/>
      <c r="CH79" s="289"/>
      <c r="CI79" s="289"/>
      <c r="CJ79" s="289"/>
      <c r="CK79" s="289"/>
      <c r="CL79" s="289"/>
      <c r="CM79" s="289"/>
      <c r="CN79" s="289"/>
      <c r="CO79" s="289"/>
      <c r="CP79" s="289"/>
      <c r="CQ79" s="289"/>
      <c r="CR79" s="289"/>
      <c r="CS79" s="289"/>
      <c r="CT79" s="289"/>
      <c r="CU79" s="289"/>
    </row>
    <row r="80" spans="2:99" ht="63" x14ac:dyDescent="0.35">
      <c r="B80" s="308" t="s">
        <v>1522</v>
      </c>
      <c r="C80" s="303" t="s">
        <v>1523</v>
      </c>
      <c r="D80" s="282">
        <v>69</v>
      </c>
      <c r="E80" s="282" t="s">
        <v>1524</v>
      </c>
      <c r="F80" s="283" t="s">
        <v>1525</v>
      </c>
      <c r="G80" s="284" t="s">
        <v>1096</v>
      </c>
      <c r="H80" s="284" t="s">
        <v>290</v>
      </c>
      <c r="I80" s="283" t="s">
        <v>1306</v>
      </c>
      <c r="J80" s="284" t="s">
        <v>1098</v>
      </c>
      <c r="K80" s="284" t="s">
        <v>1208</v>
      </c>
      <c r="L80" s="283" t="s">
        <v>1139</v>
      </c>
      <c r="M80" s="285"/>
      <c r="N80" s="284" t="s">
        <v>1129</v>
      </c>
      <c r="O80" s="283" t="s">
        <v>1526</v>
      </c>
      <c r="P80" s="260"/>
      <c r="Q80" s="282">
        <v>69</v>
      </c>
      <c r="R80" s="286"/>
      <c r="S80" s="287" t="s">
        <v>1421</v>
      </c>
      <c r="T80" s="282" t="s">
        <v>1527</v>
      </c>
      <c r="U80" s="286"/>
      <c r="V80" s="286"/>
      <c r="W80" s="284" t="s">
        <v>1142</v>
      </c>
      <c r="X80" s="284">
        <v>2021</v>
      </c>
      <c r="Y80" s="284" t="s">
        <v>1390</v>
      </c>
      <c r="Z80" s="284" t="s">
        <v>1107</v>
      </c>
      <c r="AA80" s="284" t="s">
        <v>1528</v>
      </c>
      <c r="AB80" s="287" t="s">
        <v>1109</v>
      </c>
      <c r="AC80" s="284">
        <v>2023</v>
      </c>
      <c r="AD80" s="288">
        <v>38402.026196716099</v>
      </c>
      <c r="AE80" s="260"/>
      <c r="AF80" s="289"/>
      <c r="AG80" s="289"/>
      <c r="AH80" s="289"/>
      <c r="AI80" s="289"/>
      <c r="AJ80" s="289"/>
      <c r="AK80" s="289"/>
      <c r="AL80" s="289"/>
      <c r="AM80" s="289"/>
      <c r="AN80" s="287" t="s">
        <v>1110</v>
      </c>
      <c r="AO80" s="260"/>
      <c r="AP80" s="289"/>
      <c r="AQ80" s="289"/>
      <c r="AR80" s="289"/>
      <c r="AS80" s="289"/>
      <c r="AU80" s="282">
        <v>69</v>
      </c>
      <c r="AV80" s="289"/>
      <c r="AW80" s="289" t="s">
        <v>854</v>
      </c>
      <c r="AX80" s="289" t="s">
        <v>854</v>
      </c>
      <c r="AY80" s="289" t="s">
        <v>854</v>
      </c>
      <c r="AZ80" s="290" t="s">
        <v>854</v>
      </c>
      <c r="BA80" s="289" t="s">
        <v>854</v>
      </c>
      <c r="BB80" s="289" t="s">
        <v>854</v>
      </c>
      <c r="BC80" s="289" t="s">
        <v>854</v>
      </c>
      <c r="BD80" s="289" t="s">
        <v>854</v>
      </c>
      <c r="BE80" s="289" t="s">
        <v>854</v>
      </c>
      <c r="BF80" s="289" t="s">
        <v>854</v>
      </c>
      <c r="BG80" s="289" t="s">
        <v>854</v>
      </c>
      <c r="BH80" s="289" t="s">
        <v>854</v>
      </c>
      <c r="BI80" s="289" t="s">
        <v>854</v>
      </c>
      <c r="BJ80" s="289" t="s">
        <v>854</v>
      </c>
      <c r="BK80" s="289" t="s">
        <v>854</v>
      </c>
      <c r="BL80" s="289" t="s">
        <v>854</v>
      </c>
      <c r="BM80" s="289"/>
      <c r="BN80" s="289"/>
      <c r="BO80" s="289"/>
      <c r="BP80" s="289"/>
      <c r="BQ80" s="289"/>
      <c r="BR80" s="289"/>
      <c r="BS80" s="289"/>
      <c r="BT80" s="289"/>
      <c r="BU80" s="289"/>
      <c r="BV80" s="289"/>
      <c r="BW80" s="289"/>
      <c r="BY80" s="289"/>
      <c r="BZ80" s="289"/>
      <c r="CA80" s="289"/>
      <c r="CB80" s="289"/>
      <c r="CC80" s="289"/>
      <c r="CD80" s="289"/>
      <c r="CE80" s="289"/>
      <c r="CF80" s="289"/>
      <c r="CG80" s="289"/>
      <c r="CH80" s="289"/>
      <c r="CI80" s="289"/>
      <c r="CJ80" s="289"/>
      <c r="CK80" s="289"/>
      <c r="CL80" s="289"/>
      <c r="CM80" s="289"/>
      <c r="CN80" s="289"/>
      <c r="CO80" s="289"/>
      <c r="CP80" s="289"/>
      <c r="CQ80" s="289"/>
      <c r="CR80" s="289"/>
      <c r="CS80" s="289"/>
      <c r="CT80" s="289"/>
      <c r="CU80" s="289"/>
    </row>
    <row r="81" spans="2:99" ht="115.5" x14ac:dyDescent="0.35">
      <c r="B81" s="308" t="s">
        <v>1529</v>
      </c>
      <c r="C81" s="303" t="s">
        <v>1530</v>
      </c>
      <c r="D81" s="282">
        <v>70</v>
      </c>
      <c r="E81" s="282" t="s">
        <v>1531</v>
      </c>
      <c r="F81" s="287" t="s">
        <v>1532</v>
      </c>
      <c r="G81" s="284" t="s">
        <v>1096</v>
      </c>
      <c r="H81" s="284" t="s">
        <v>290</v>
      </c>
      <c r="I81" s="287" t="s">
        <v>1324</v>
      </c>
      <c r="J81" s="284" t="s">
        <v>1098</v>
      </c>
      <c r="K81" s="284" t="s">
        <v>1208</v>
      </c>
      <c r="L81" s="287" t="s">
        <v>1139</v>
      </c>
      <c r="M81" s="291"/>
      <c r="N81" s="284" t="s">
        <v>1260</v>
      </c>
      <c r="O81" s="287" t="s">
        <v>1533</v>
      </c>
      <c r="P81" s="260"/>
      <c r="Q81" s="282">
        <v>70</v>
      </c>
      <c r="R81" s="286"/>
      <c r="S81" s="287" t="s">
        <v>1240</v>
      </c>
      <c r="T81" s="282" t="s">
        <v>1131</v>
      </c>
      <c r="U81" s="286"/>
      <c r="V81" s="286"/>
      <c r="W81" s="284" t="s">
        <v>1105</v>
      </c>
      <c r="X81" s="284">
        <v>2021</v>
      </c>
      <c r="Y81" s="284">
        <v>2026</v>
      </c>
      <c r="Z81" s="284" t="s">
        <v>1107</v>
      </c>
      <c r="AA81" s="284" t="s">
        <v>1108</v>
      </c>
      <c r="AB81" s="287" t="s">
        <v>1109</v>
      </c>
      <c r="AC81" s="284">
        <v>2023</v>
      </c>
      <c r="AD81" s="288">
        <v>38402.026196716099</v>
      </c>
      <c r="AE81" s="260"/>
      <c r="AF81" s="289"/>
      <c r="AG81" s="289"/>
      <c r="AH81" s="289"/>
      <c r="AI81" s="289"/>
      <c r="AJ81" s="289"/>
      <c r="AK81" s="289"/>
      <c r="AL81" s="289"/>
      <c r="AM81" s="289"/>
      <c r="AN81" s="287" t="s">
        <v>1534</v>
      </c>
      <c r="AO81" s="260"/>
      <c r="AP81" s="289"/>
      <c r="AQ81" s="289"/>
      <c r="AR81" s="289"/>
      <c r="AS81" s="289"/>
      <c r="AU81" s="282">
        <v>70</v>
      </c>
      <c r="AV81" s="289"/>
      <c r="AW81" s="289" t="s">
        <v>854</v>
      </c>
      <c r="AX81" s="289" t="s">
        <v>854</v>
      </c>
      <c r="AY81" s="289" t="s">
        <v>854</v>
      </c>
      <c r="AZ81" s="290" t="s">
        <v>1510</v>
      </c>
      <c r="BA81" s="289" t="s">
        <v>854</v>
      </c>
      <c r="BB81" s="289" t="s">
        <v>854</v>
      </c>
      <c r="BC81" s="289" t="s">
        <v>854</v>
      </c>
      <c r="BD81" s="289" t="s">
        <v>854</v>
      </c>
      <c r="BE81" s="289" t="s">
        <v>854</v>
      </c>
      <c r="BF81" s="289" t="s">
        <v>854</v>
      </c>
      <c r="BG81" s="289" t="s">
        <v>854</v>
      </c>
      <c r="BH81" s="289" t="s">
        <v>854</v>
      </c>
      <c r="BI81" s="289" t="s">
        <v>854</v>
      </c>
      <c r="BJ81" s="289" t="s">
        <v>854</v>
      </c>
      <c r="BK81" s="289" t="s">
        <v>854</v>
      </c>
      <c r="BL81" s="289" t="s">
        <v>854</v>
      </c>
      <c r="BM81" s="289"/>
      <c r="BN81" s="289"/>
      <c r="BO81" s="289"/>
      <c r="BP81" s="289"/>
      <c r="BQ81" s="289"/>
      <c r="BR81" s="289"/>
      <c r="BS81" s="289"/>
      <c r="BT81" s="289"/>
      <c r="BU81" s="289"/>
      <c r="BV81" s="289"/>
      <c r="BW81" s="289"/>
      <c r="BY81" s="289"/>
      <c r="BZ81" s="289"/>
      <c r="CA81" s="289"/>
      <c r="CB81" s="289"/>
      <c r="CC81" s="289"/>
      <c r="CD81" s="289"/>
      <c r="CE81" s="289"/>
      <c r="CF81" s="289"/>
      <c r="CG81" s="289"/>
      <c r="CH81" s="289"/>
      <c r="CI81" s="289"/>
      <c r="CJ81" s="289"/>
      <c r="CK81" s="289"/>
      <c r="CL81" s="289"/>
      <c r="CM81" s="289"/>
      <c r="CN81" s="289"/>
      <c r="CO81" s="289"/>
      <c r="CP81" s="289"/>
      <c r="CQ81" s="289"/>
      <c r="CR81" s="289"/>
      <c r="CS81" s="289"/>
      <c r="CT81" s="289"/>
      <c r="CU81" s="289"/>
    </row>
    <row r="82" spans="2:99" ht="52.5" x14ac:dyDescent="0.35">
      <c r="B82" s="308" t="s">
        <v>1535</v>
      </c>
      <c r="C82" s="303" t="s">
        <v>1536</v>
      </c>
      <c r="D82" s="282">
        <v>71</v>
      </c>
      <c r="E82" s="282" t="s">
        <v>1537</v>
      </c>
      <c r="F82" s="283" t="s">
        <v>1538</v>
      </c>
      <c r="G82" s="284" t="s">
        <v>1096</v>
      </c>
      <c r="H82" s="284" t="s">
        <v>290</v>
      </c>
      <c r="I82" s="283" t="s">
        <v>1324</v>
      </c>
      <c r="J82" s="284" t="s">
        <v>1098</v>
      </c>
      <c r="K82" s="284" t="s">
        <v>1208</v>
      </c>
      <c r="L82" s="283" t="s">
        <v>1139</v>
      </c>
      <c r="M82" s="285"/>
      <c r="N82" s="284" t="s">
        <v>1260</v>
      </c>
      <c r="O82" s="283" t="s">
        <v>1539</v>
      </c>
      <c r="P82" s="260"/>
      <c r="Q82" s="282">
        <v>71</v>
      </c>
      <c r="R82" s="286"/>
      <c r="S82" s="287" t="s">
        <v>1240</v>
      </c>
      <c r="T82" s="282" t="s">
        <v>1131</v>
      </c>
      <c r="U82" s="286"/>
      <c r="V82" s="286"/>
      <c r="W82" s="284" t="s">
        <v>1105</v>
      </c>
      <c r="X82" s="284">
        <v>2021</v>
      </c>
      <c r="Y82" s="284">
        <v>2026</v>
      </c>
      <c r="Z82" s="284" t="s">
        <v>1107</v>
      </c>
      <c r="AA82" s="284" t="s">
        <v>1108</v>
      </c>
      <c r="AB82" s="287" t="s">
        <v>1109</v>
      </c>
      <c r="AC82" s="284">
        <v>2023</v>
      </c>
      <c r="AD82" s="288">
        <v>38402.026196716099</v>
      </c>
      <c r="AE82" s="260"/>
      <c r="AF82" s="289"/>
      <c r="AG82" s="289"/>
      <c r="AH82" s="289"/>
      <c r="AI82" s="289"/>
      <c r="AJ82" s="289"/>
      <c r="AK82" s="289"/>
      <c r="AL82" s="289"/>
      <c r="AM82" s="289"/>
      <c r="AN82" s="287" t="s">
        <v>1234</v>
      </c>
      <c r="AO82" s="260"/>
      <c r="AP82" s="289"/>
      <c r="AQ82" s="289"/>
      <c r="AR82" s="289"/>
      <c r="AS82" s="289"/>
      <c r="AU82" s="282">
        <v>71</v>
      </c>
      <c r="AV82" s="289"/>
      <c r="AW82" s="289" t="s">
        <v>854</v>
      </c>
      <c r="AX82" s="289" t="s">
        <v>854</v>
      </c>
      <c r="AY82" s="289" t="s">
        <v>854</v>
      </c>
      <c r="AZ82" s="290">
        <v>350</v>
      </c>
      <c r="BA82" s="289" t="s">
        <v>854</v>
      </c>
      <c r="BB82" s="289" t="s">
        <v>854</v>
      </c>
      <c r="BC82" s="289" t="s">
        <v>854</v>
      </c>
      <c r="BD82" s="289" t="s">
        <v>854</v>
      </c>
      <c r="BE82" s="289" t="s">
        <v>854</v>
      </c>
      <c r="BF82" s="289" t="s">
        <v>854</v>
      </c>
      <c r="BG82" s="289" t="s">
        <v>854</v>
      </c>
      <c r="BH82" s="289" t="s">
        <v>854</v>
      </c>
      <c r="BI82" s="289" t="s">
        <v>854</v>
      </c>
      <c r="BJ82" s="289" t="s">
        <v>854</v>
      </c>
      <c r="BK82" s="289" t="s">
        <v>854</v>
      </c>
      <c r="BL82" s="289" t="s">
        <v>854</v>
      </c>
      <c r="BM82" s="289"/>
      <c r="BN82" s="289"/>
      <c r="BO82" s="289"/>
      <c r="BP82" s="289"/>
      <c r="BQ82" s="289"/>
      <c r="BR82" s="289"/>
      <c r="BS82" s="289"/>
      <c r="BT82" s="289"/>
      <c r="BU82" s="289"/>
      <c r="BV82" s="289"/>
      <c r="BW82" s="289"/>
      <c r="BY82" s="289"/>
      <c r="BZ82" s="289"/>
      <c r="CA82" s="289"/>
      <c r="CB82" s="289"/>
      <c r="CC82" s="289"/>
      <c r="CD82" s="289"/>
      <c r="CE82" s="289"/>
      <c r="CF82" s="289"/>
      <c r="CG82" s="289"/>
      <c r="CH82" s="289"/>
      <c r="CI82" s="289"/>
      <c r="CJ82" s="289"/>
      <c r="CK82" s="289"/>
      <c r="CL82" s="289"/>
      <c r="CM82" s="289"/>
      <c r="CN82" s="289"/>
      <c r="CO82" s="289"/>
      <c r="CP82" s="289"/>
      <c r="CQ82" s="289"/>
      <c r="CR82" s="289"/>
      <c r="CS82" s="289"/>
      <c r="CT82" s="289"/>
      <c r="CU82" s="289"/>
    </row>
    <row r="83" spans="2:99" ht="94.5" x14ac:dyDescent="0.35">
      <c r="B83" s="308" t="s">
        <v>1540</v>
      </c>
      <c r="C83" s="303" t="s">
        <v>1541</v>
      </c>
      <c r="D83" s="282">
        <v>72</v>
      </c>
      <c r="E83" s="282" t="s">
        <v>1542</v>
      </c>
      <c r="F83" s="287" t="s">
        <v>1543</v>
      </c>
      <c r="G83" s="284" t="s">
        <v>1096</v>
      </c>
      <c r="H83" s="284" t="s">
        <v>290</v>
      </c>
      <c r="I83" s="287" t="s">
        <v>1544</v>
      </c>
      <c r="J83" s="284" t="s">
        <v>1098</v>
      </c>
      <c r="K83" s="284" t="s">
        <v>1208</v>
      </c>
      <c r="L83" s="287" t="s">
        <v>1139</v>
      </c>
      <c r="M83" s="291"/>
      <c r="N83" s="284" t="s">
        <v>1129</v>
      </c>
      <c r="O83" s="287" t="s">
        <v>1545</v>
      </c>
      <c r="P83" s="260"/>
      <c r="Q83" s="282">
        <v>72</v>
      </c>
      <c r="R83" s="286"/>
      <c r="S83" s="287" t="s">
        <v>1240</v>
      </c>
      <c r="T83" s="282" t="s">
        <v>1546</v>
      </c>
      <c r="U83" s="286"/>
      <c r="V83" s="286"/>
      <c r="W83" s="284" t="s">
        <v>1105</v>
      </c>
      <c r="X83" s="284">
        <v>2020</v>
      </c>
      <c r="Y83" s="284" t="s">
        <v>1390</v>
      </c>
      <c r="Z83" s="284" t="s">
        <v>1107</v>
      </c>
      <c r="AA83" s="284" t="s">
        <v>1224</v>
      </c>
      <c r="AB83" s="287" t="s">
        <v>1109</v>
      </c>
      <c r="AC83" s="284">
        <v>2023</v>
      </c>
      <c r="AD83" s="288">
        <v>38402.026196716099</v>
      </c>
      <c r="AE83" s="260"/>
      <c r="AF83" s="289"/>
      <c r="AG83" s="289"/>
      <c r="AH83" s="289"/>
      <c r="AI83" s="289"/>
      <c r="AJ83" s="289"/>
      <c r="AK83" s="289"/>
      <c r="AL83" s="289"/>
      <c r="AM83" s="289"/>
      <c r="AN83" s="287" t="s">
        <v>1293</v>
      </c>
      <c r="AO83" s="260"/>
      <c r="AP83" s="289"/>
      <c r="AQ83" s="289"/>
      <c r="AR83" s="289"/>
      <c r="AS83" s="289"/>
      <c r="AU83" s="282">
        <v>72</v>
      </c>
      <c r="AV83" s="289"/>
      <c r="AW83" s="289" t="s">
        <v>854</v>
      </c>
      <c r="AX83" s="289" t="s">
        <v>854</v>
      </c>
      <c r="AY83" s="289" t="s">
        <v>854</v>
      </c>
      <c r="AZ83" s="290" t="s">
        <v>854</v>
      </c>
      <c r="BA83" s="289" t="s">
        <v>854</v>
      </c>
      <c r="BB83" s="289" t="s">
        <v>854</v>
      </c>
      <c r="BC83" s="289" t="s">
        <v>854</v>
      </c>
      <c r="BD83" s="289" t="s">
        <v>854</v>
      </c>
      <c r="BE83" s="289" t="s">
        <v>854</v>
      </c>
      <c r="BF83" s="289" t="s">
        <v>854</v>
      </c>
      <c r="BG83" s="289" t="s">
        <v>854</v>
      </c>
      <c r="BH83" s="289" t="s">
        <v>854</v>
      </c>
      <c r="BI83" s="289" t="s">
        <v>854</v>
      </c>
      <c r="BJ83" s="289" t="s">
        <v>854</v>
      </c>
      <c r="BK83" s="289" t="s">
        <v>854</v>
      </c>
      <c r="BL83" s="289" t="s">
        <v>854</v>
      </c>
      <c r="BM83" s="289"/>
      <c r="BN83" s="289"/>
      <c r="BO83" s="289"/>
      <c r="BP83" s="289"/>
      <c r="BQ83" s="289"/>
      <c r="BR83" s="289"/>
      <c r="BS83" s="289"/>
      <c r="BT83" s="289"/>
      <c r="BU83" s="289"/>
      <c r="BV83" s="289"/>
      <c r="BW83" s="289"/>
      <c r="BY83" s="289"/>
      <c r="BZ83" s="289"/>
      <c r="CA83" s="289"/>
      <c r="CB83" s="289"/>
      <c r="CC83" s="289"/>
      <c r="CD83" s="289"/>
      <c r="CE83" s="289"/>
      <c r="CF83" s="289"/>
      <c r="CG83" s="289"/>
      <c r="CH83" s="289"/>
      <c r="CI83" s="289"/>
      <c r="CJ83" s="289"/>
      <c r="CK83" s="289"/>
      <c r="CL83" s="289"/>
      <c r="CM83" s="289"/>
      <c r="CN83" s="289"/>
      <c r="CO83" s="289"/>
      <c r="CP83" s="289"/>
      <c r="CQ83" s="289"/>
      <c r="CR83" s="289"/>
      <c r="CS83" s="289"/>
      <c r="CT83" s="289"/>
      <c r="CU83" s="289"/>
    </row>
    <row r="84" spans="2:99" ht="81" customHeight="1" thickBot="1" x14ac:dyDescent="0.4">
      <c r="B84" s="309" t="s">
        <v>1547</v>
      </c>
      <c r="C84" s="303" t="s">
        <v>1548</v>
      </c>
      <c r="D84" s="282">
        <v>73</v>
      </c>
      <c r="E84" s="282" t="s">
        <v>1549</v>
      </c>
      <c r="F84" s="283" t="s">
        <v>1550</v>
      </c>
      <c r="G84" s="284" t="s">
        <v>1096</v>
      </c>
      <c r="H84" s="284" t="s">
        <v>290</v>
      </c>
      <c r="I84" s="283" t="s">
        <v>1324</v>
      </c>
      <c r="J84" s="284" t="s">
        <v>1098</v>
      </c>
      <c r="K84" s="284" t="s">
        <v>1208</v>
      </c>
      <c r="L84" s="283" t="s">
        <v>1139</v>
      </c>
      <c r="M84" s="285"/>
      <c r="N84" s="284" t="s">
        <v>1129</v>
      </c>
      <c r="O84" s="283" t="s">
        <v>1551</v>
      </c>
      <c r="P84" s="260"/>
      <c r="Q84" s="282">
        <v>73</v>
      </c>
      <c r="R84" s="286"/>
      <c r="S84" s="287" t="s">
        <v>1240</v>
      </c>
      <c r="T84" s="282" t="s">
        <v>1131</v>
      </c>
      <c r="U84" s="286"/>
      <c r="V84" s="286"/>
      <c r="W84" s="284" t="s">
        <v>1105</v>
      </c>
      <c r="X84" s="284">
        <v>2020</v>
      </c>
      <c r="Y84" s="284" t="s">
        <v>1390</v>
      </c>
      <c r="Z84" s="284" t="s">
        <v>1107</v>
      </c>
      <c r="AA84" s="284" t="s">
        <v>1224</v>
      </c>
      <c r="AB84" s="287" t="s">
        <v>1109</v>
      </c>
      <c r="AC84" s="284">
        <v>2023</v>
      </c>
      <c r="AD84" s="288">
        <v>38402.026196716099</v>
      </c>
      <c r="AE84" s="260"/>
      <c r="AF84" s="289"/>
      <c r="AG84" s="289"/>
      <c r="AH84" s="289"/>
      <c r="AI84" s="289"/>
      <c r="AJ84" s="289"/>
      <c r="AK84" s="289"/>
      <c r="AL84" s="289"/>
      <c r="AM84" s="289"/>
      <c r="AN84" s="287" t="s">
        <v>1293</v>
      </c>
      <c r="AO84" s="260"/>
      <c r="AP84" s="289"/>
      <c r="AQ84" s="289"/>
      <c r="AR84" s="289"/>
      <c r="AS84" s="289"/>
      <c r="AU84" s="282">
        <v>73</v>
      </c>
      <c r="AV84" s="289"/>
      <c r="AW84" s="289" t="s">
        <v>854</v>
      </c>
      <c r="AX84" s="289" t="s">
        <v>854</v>
      </c>
      <c r="AY84" s="289" t="s">
        <v>854</v>
      </c>
      <c r="AZ84" s="290" t="s">
        <v>854</v>
      </c>
      <c r="BA84" s="289" t="s">
        <v>854</v>
      </c>
      <c r="BB84" s="289" t="s">
        <v>854</v>
      </c>
      <c r="BC84" s="289" t="s">
        <v>854</v>
      </c>
      <c r="BD84" s="289" t="s">
        <v>854</v>
      </c>
      <c r="BE84" s="289" t="s">
        <v>854</v>
      </c>
      <c r="BF84" s="289" t="s">
        <v>854</v>
      </c>
      <c r="BG84" s="289" t="s">
        <v>854</v>
      </c>
      <c r="BH84" s="289" t="s">
        <v>854</v>
      </c>
      <c r="BI84" s="289" t="s">
        <v>854</v>
      </c>
      <c r="BJ84" s="289" t="s">
        <v>854</v>
      </c>
      <c r="BK84" s="289" t="s">
        <v>854</v>
      </c>
      <c r="BL84" s="289" t="s">
        <v>854</v>
      </c>
      <c r="BM84" s="289"/>
      <c r="BN84" s="289"/>
      <c r="BO84" s="289"/>
      <c r="BP84" s="289"/>
      <c r="BQ84" s="289"/>
      <c r="BR84" s="289"/>
      <c r="BS84" s="289"/>
      <c r="BT84" s="289"/>
      <c r="BU84" s="289"/>
      <c r="BV84" s="289"/>
      <c r="BW84" s="289"/>
      <c r="BY84" s="289"/>
      <c r="BZ84" s="289"/>
      <c r="CA84" s="289"/>
      <c r="CB84" s="289"/>
      <c r="CC84" s="289"/>
      <c r="CD84" s="289"/>
      <c r="CE84" s="289"/>
      <c r="CF84" s="289"/>
      <c r="CG84" s="289"/>
      <c r="CH84" s="289"/>
      <c r="CI84" s="289"/>
      <c r="CJ84" s="289"/>
      <c r="CK84" s="289"/>
      <c r="CL84" s="289"/>
      <c r="CM84" s="289"/>
      <c r="CN84" s="289"/>
      <c r="CO84" s="289"/>
      <c r="CP84" s="289"/>
      <c r="CQ84" s="289"/>
      <c r="CR84" s="289"/>
      <c r="CS84" s="289"/>
      <c r="CT84" s="289"/>
      <c r="CU84" s="289"/>
    </row>
    <row r="85" spans="2:99" ht="42.5" thickBot="1" x14ac:dyDescent="0.4">
      <c r="B85" s="314" t="s">
        <v>1552</v>
      </c>
      <c r="C85" s="303" t="s">
        <v>1553</v>
      </c>
      <c r="D85" s="282">
        <v>74</v>
      </c>
      <c r="E85" s="282" t="s">
        <v>1554</v>
      </c>
      <c r="F85" s="287" t="s">
        <v>1555</v>
      </c>
      <c r="G85" s="284" t="s">
        <v>1096</v>
      </c>
      <c r="H85" s="284" t="s">
        <v>290</v>
      </c>
      <c r="I85" s="287" t="s">
        <v>1176</v>
      </c>
      <c r="J85" s="284" t="s">
        <v>1098</v>
      </c>
      <c r="K85" s="284" t="s">
        <v>1177</v>
      </c>
      <c r="L85" s="287" t="s">
        <v>1178</v>
      </c>
      <c r="M85" s="291"/>
      <c r="N85" s="284" t="s">
        <v>1129</v>
      </c>
      <c r="O85" s="287" t="s">
        <v>1556</v>
      </c>
      <c r="P85" s="260"/>
      <c r="Q85" s="282">
        <v>74</v>
      </c>
      <c r="R85" s="286"/>
      <c r="S85" s="287" t="s">
        <v>1246</v>
      </c>
      <c r="T85" s="282" t="s">
        <v>1557</v>
      </c>
      <c r="U85" s="286"/>
      <c r="V85" s="286"/>
      <c r="W85" s="284" t="s">
        <v>1142</v>
      </c>
      <c r="X85" s="284">
        <v>2006</v>
      </c>
      <c r="Y85" s="284" t="s">
        <v>1143</v>
      </c>
      <c r="Z85" s="284" t="s">
        <v>1107</v>
      </c>
      <c r="AA85" s="284" t="s">
        <v>1558</v>
      </c>
      <c r="AB85" s="287" t="s">
        <v>1109</v>
      </c>
      <c r="AC85" s="284">
        <v>2023</v>
      </c>
      <c r="AD85" s="288">
        <v>38402.026196716099</v>
      </c>
      <c r="AE85" s="260"/>
      <c r="AF85" s="289"/>
      <c r="AG85" s="289"/>
      <c r="AH85" s="289"/>
      <c r="AI85" s="289"/>
      <c r="AJ85" s="289"/>
      <c r="AK85" s="289"/>
      <c r="AL85" s="289"/>
      <c r="AM85" s="289"/>
      <c r="AN85" s="287" t="s">
        <v>1110</v>
      </c>
      <c r="AO85" s="260"/>
      <c r="AP85" s="289"/>
      <c r="AQ85" s="289"/>
      <c r="AR85" s="289"/>
      <c r="AS85" s="289"/>
      <c r="AU85" s="282">
        <v>74</v>
      </c>
      <c r="AV85" s="289"/>
      <c r="AW85" s="289" t="s">
        <v>854</v>
      </c>
      <c r="AX85" s="289" t="s">
        <v>854</v>
      </c>
      <c r="AY85" s="289" t="s">
        <v>854</v>
      </c>
      <c r="AZ85" s="290" t="s">
        <v>854</v>
      </c>
      <c r="BA85" s="289" t="s">
        <v>854</v>
      </c>
      <c r="BB85" s="289" t="s">
        <v>854</v>
      </c>
      <c r="BC85" s="289" t="s">
        <v>854</v>
      </c>
      <c r="BD85" s="289" t="s">
        <v>854</v>
      </c>
      <c r="BE85" s="289" t="s">
        <v>854</v>
      </c>
      <c r="BF85" s="289" t="s">
        <v>854</v>
      </c>
      <c r="BG85" s="289" t="s">
        <v>854</v>
      </c>
      <c r="BH85" s="289" t="s">
        <v>854</v>
      </c>
      <c r="BI85" s="289" t="s">
        <v>854</v>
      </c>
      <c r="BJ85" s="289" t="s">
        <v>854</v>
      </c>
      <c r="BK85" s="289" t="s">
        <v>854</v>
      </c>
      <c r="BL85" s="289" t="s">
        <v>854</v>
      </c>
      <c r="BM85" s="289"/>
      <c r="BN85" s="289"/>
      <c r="BO85" s="289"/>
      <c r="BP85" s="289"/>
      <c r="BQ85" s="289"/>
      <c r="BR85" s="289"/>
      <c r="BS85" s="289"/>
      <c r="BT85" s="289"/>
      <c r="BU85" s="289"/>
      <c r="BV85" s="289"/>
      <c r="BW85" s="289"/>
      <c r="BY85" s="289"/>
      <c r="BZ85" s="289"/>
      <c r="CA85" s="289"/>
      <c r="CB85" s="289"/>
      <c r="CC85" s="289"/>
      <c r="CD85" s="289"/>
      <c r="CE85" s="289"/>
      <c r="CF85" s="289"/>
      <c r="CG85" s="289"/>
      <c r="CH85" s="289"/>
      <c r="CI85" s="289"/>
      <c r="CJ85" s="289"/>
      <c r="CK85" s="289"/>
      <c r="CL85" s="289"/>
      <c r="CM85" s="289"/>
      <c r="CN85" s="289"/>
      <c r="CO85" s="289"/>
      <c r="CP85" s="289"/>
      <c r="CQ85" s="289"/>
      <c r="CR85" s="289"/>
      <c r="CS85" s="289"/>
      <c r="CT85" s="289"/>
      <c r="CU85" s="289"/>
    </row>
    <row r="86" spans="2:99" ht="176.25" customHeight="1" x14ac:dyDescent="0.35">
      <c r="B86" s="311" t="s">
        <v>1559</v>
      </c>
      <c r="C86" s="303" t="s">
        <v>1560</v>
      </c>
      <c r="D86" s="282">
        <v>75</v>
      </c>
      <c r="E86" s="282" t="s">
        <v>1561</v>
      </c>
      <c r="F86" s="283" t="s">
        <v>1562</v>
      </c>
      <c r="G86" s="284" t="s">
        <v>1096</v>
      </c>
      <c r="H86" s="284" t="s">
        <v>290</v>
      </c>
      <c r="I86" s="283" t="s">
        <v>1563</v>
      </c>
      <c r="J86" s="284" t="s">
        <v>1098</v>
      </c>
      <c r="K86" s="284" t="s">
        <v>1564</v>
      </c>
      <c r="L86" s="283" t="s">
        <v>1565</v>
      </c>
      <c r="M86" s="285"/>
      <c r="N86" s="284" t="s">
        <v>1230</v>
      </c>
      <c r="O86" s="283" t="s">
        <v>1566</v>
      </c>
      <c r="P86" s="260"/>
      <c r="Q86" s="282">
        <v>75</v>
      </c>
      <c r="R86" s="286"/>
      <c r="S86" s="287" t="s">
        <v>1246</v>
      </c>
      <c r="T86" s="282" t="s">
        <v>1168</v>
      </c>
      <c r="U86" s="286"/>
      <c r="V86" s="286"/>
      <c r="W86" s="284" t="s">
        <v>1142</v>
      </c>
      <c r="X86" s="284">
        <v>2007</v>
      </c>
      <c r="Y86" s="284" t="s">
        <v>1143</v>
      </c>
      <c r="Z86" s="284" t="s">
        <v>1107</v>
      </c>
      <c r="AA86" s="284" t="s">
        <v>1567</v>
      </c>
      <c r="AB86" s="287" t="s">
        <v>1109</v>
      </c>
      <c r="AC86" s="284">
        <v>2023</v>
      </c>
      <c r="AD86" s="288">
        <v>38402.026196716099</v>
      </c>
      <c r="AE86" s="260"/>
      <c r="AF86" s="289"/>
      <c r="AG86" s="289"/>
      <c r="AH86" s="289"/>
      <c r="AI86" s="289"/>
      <c r="AJ86" s="289"/>
      <c r="AK86" s="289"/>
      <c r="AL86" s="289"/>
      <c r="AM86" s="289"/>
      <c r="AN86" s="287" t="s">
        <v>1110</v>
      </c>
      <c r="AO86" s="260"/>
      <c r="AP86" s="289"/>
      <c r="AQ86" s="289"/>
      <c r="AR86" s="289"/>
      <c r="AS86" s="289"/>
      <c r="AU86" s="282">
        <v>75</v>
      </c>
      <c r="AV86" s="289"/>
      <c r="AW86" s="289" t="s">
        <v>854</v>
      </c>
      <c r="AX86" s="289" t="s">
        <v>854</v>
      </c>
      <c r="AY86" s="289" t="s">
        <v>854</v>
      </c>
      <c r="AZ86" s="290" t="s">
        <v>854</v>
      </c>
      <c r="BA86" s="289" t="s">
        <v>854</v>
      </c>
      <c r="BB86" s="289" t="s">
        <v>854</v>
      </c>
      <c r="BC86" s="289" t="s">
        <v>854</v>
      </c>
      <c r="BD86" s="289" t="s">
        <v>854</v>
      </c>
      <c r="BE86" s="289" t="s">
        <v>854</v>
      </c>
      <c r="BF86" s="289" t="s">
        <v>854</v>
      </c>
      <c r="BG86" s="289" t="s">
        <v>854</v>
      </c>
      <c r="BH86" s="289" t="s">
        <v>854</v>
      </c>
      <c r="BI86" s="289" t="s">
        <v>854</v>
      </c>
      <c r="BJ86" s="289" t="s">
        <v>854</v>
      </c>
      <c r="BK86" s="289" t="s">
        <v>854</v>
      </c>
      <c r="BL86" s="289" t="s">
        <v>854</v>
      </c>
      <c r="BM86" s="289"/>
      <c r="BN86" s="289"/>
      <c r="BO86" s="289"/>
      <c r="BP86" s="289"/>
      <c r="BQ86" s="289"/>
      <c r="BR86" s="289"/>
      <c r="BS86" s="289"/>
      <c r="BT86" s="289"/>
      <c r="BU86" s="289"/>
      <c r="BV86" s="289"/>
      <c r="BW86" s="289"/>
      <c r="BY86" s="289"/>
      <c r="BZ86" s="289"/>
      <c r="CA86" s="289"/>
      <c r="CB86" s="289"/>
      <c r="CC86" s="289"/>
      <c r="CD86" s="289"/>
      <c r="CE86" s="289"/>
      <c r="CF86" s="289"/>
      <c r="CG86" s="289"/>
      <c r="CH86" s="289"/>
      <c r="CI86" s="289"/>
      <c r="CJ86" s="289"/>
      <c r="CK86" s="289"/>
      <c r="CL86" s="289"/>
      <c r="CM86" s="289"/>
      <c r="CN86" s="289"/>
      <c r="CO86" s="289"/>
      <c r="CP86" s="289"/>
      <c r="CQ86" s="289"/>
      <c r="CR86" s="289"/>
      <c r="CS86" s="289"/>
      <c r="CT86" s="289"/>
      <c r="CU86" s="289"/>
    </row>
    <row r="87" spans="2:99" ht="122.25" customHeight="1" x14ac:dyDescent="0.35">
      <c r="B87" s="308" t="s">
        <v>1568</v>
      </c>
      <c r="C87" s="303" t="s">
        <v>1569</v>
      </c>
      <c r="D87" s="282">
        <v>76</v>
      </c>
      <c r="E87" s="282" t="s">
        <v>1570</v>
      </c>
      <c r="F87" s="287" t="s">
        <v>1571</v>
      </c>
      <c r="G87" s="284" t="s">
        <v>1096</v>
      </c>
      <c r="H87" s="284" t="s">
        <v>290</v>
      </c>
      <c r="I87" s="287" t="s">
        <v>1572</v>
      </c>
      <c r="J87" s="284" t="s">
        <v>1098</v>
      </c>
      <c r="K87" s="284" t="s">
        <v>1573</v>
      </c>
      <c r="L87" s="287" t="s">
        <v>1185</v>
      </c>
      <c r="M87" s="291"/>
      <c r="N87" s="284" t="s">
        <v>1230</v>
      </c>
      <c r="O87" s="287" t="s">
        <v>1574</v>
      </c>
      <c r="P87" s="260"/>
      <c r="Q87" s="282">
        <v>76</v>
      </c>
      <c r="R87" s="286"/>
      <c r="S87" s="287" t="s">
        <v>1246</v>
      </c>
      <c r="T87" s="282" t="s">
        <v>1168</v>
      </c>
      <c r="U87" s="286"/>
      <c r="V87" s="286"/>
      <c r="W87" s="284" t="s">
        <v>1142</v>
      </c>
      <c r="X87" s="284">
        <v>2023</v>
      </c>
      <c r="Y87" s="284" t="s">
        <v>1143</v>
      </c>
      <c r="Z87" s="284" t="s">
        <v>1107</v>
      </c>
      <c r="AA87" s="284" t="s">
        <v>1224</v>
      </c>
      <c r="AB87" s="287" t="s">
        <v>1109</v>
      </c>
      <c r="AC87" s="284">
        <v>2023</v>
      </c>
      <c r="AD87" s="288">
        <v>38402.026196716099</v>
      </c>
      <c r="AE87" s="260"/>
      <c r="AF87" s="289"/>
      <c r="AG87" s="289"/>
      <c r="AH87" s="289"/>
      <c r="AI87" s="289"/>
      <c r="AJ87" s="289"/>
      <c r="AK87" s="289"/>
      <c r="AL87" s="289"/>
      <c r="AM87" s="289"/>
      <c r="AN87" s="287" t="s">
        <v>1110</v>
      </c>
      <c r="AO87" s="260"/>
      <c r="AP87" s="289"/>
      <c r="AQ87" s="289"/>
      <c r="AR87" s="289"/>
      <c r="AS87" s="289"/>
      <c r="AU87" s="282">
        <v>76</v>
      </c>
      <c r="AV87" s="289"/>
      <c r="AW87" s="289" t="s">
        <v>854</v>
      </c>
      <c r="AX87" s="289" t="s">
        <v>854</v>
      </c>
      <c r="AY87" s="289" t="s">
        <v>854</v>
      </c>
      <c r="AZ87" s="290" t="s">
        <v>854</v>
      </c>
      <c r="BA87" s="289" t="s">
        <v>854</v>
      </c>
      <c r="BB87" s="289" t="s">
        <v>854</v>
      </c>
      <c r="BC87" s="289" t="s">
        <v>854</v>
      </c>
      <c r="BD87" s="289" t="s">
        <v>854</v>
      </c>
      <c r="BE87" s="289" t="s">
        <v>854</v>
      </c>
      <c r="BF87" s="289" t="s">
        <v>854</v>
      </c>
      <c r="BG87" s="289" t="s">
        <v>854</v>
      </c>
      <c r="BH87" s="289" t="s">
        <v>854</v>
      </c>
      <c r="BI87" s="289" t="s">
        <v>854</v>
      </c>
      <c r="BJ87" s="289" t="s">
        <v>854</v>
      </c>
      <c r="BK87" s="289" t="s">
        <v>854</v>
      </c>
      <c r="BL87" s="289" t="s">
        <v>854</v>
      </c>
      <c r="BM87" s="289"/>
      <c r="BN87" s="289"/>
      <c r="BO87" s="289"/>
      <c r="BP87" s="289"/>
      <c r="BQ87" s="289"/>
      <c r="BR87" s="289"/>
      <c r="BS87" s="289"/>
      <c r="BT87" s="289"/>
      <c r="BU87" s="289"/>
      <c r="BV87" s="289"/>
      <c r="BW87" s="289"/>
      <c r="BY87" s="289"/>
      <c r="BZ87" s="289"/>
      <c r="CA87" s="289"/>
      <c r="CB87" s="289"/>
      <c r="CC87" s="289"/>
      <c r="CD87" s="289"/>
      <c r="CE87" s="289"/>
      <c r="CF87" s="289"/>
      <c r="CG87" s="289"/>
      <c r="CH87" s="289"/>
      <c r="CI87" s="289"/>
      <c r="CJ87" s="289"/>
      <c r="CK87" s="289"/>
      <c r="CL87" s="289"/>
      <c r="CM87" s="289"/>
      <c r="CN87" s="289"/>
      <c r="CO87" s="289"/>
      <c r="CP87" s="289"/>
      <c r="CQ87" s="289"/>
      <c r="CR87" s="289"/>
      <c r="CS87" s="289"/>
      <c r="CT87" s="289"/>
      <c r="CU87" s="289"/>
    </row>
    <row r="88" spans="2:99" ht="91.5" customHeight="1" x14ac:dyDescent="0.35">
      <c r="B88" s="308" t="s">
        <v>1575</v>
      </c>
      <c r="C88" s="303" t="s">
        <v>1576</v>
      </c>
      <c r="D88" s="282">
        <v>77</v>
      </c>
      <c r="E88" s="282" t="s">
        <v>1577</v>
      </c>
      <c r="F88" s="283" t="s">
        <v>1578</v>
      </c>
      <c r="G88" s="284" t="s">
        <v>1096</v>
      </c>
      <c r="H88" s="284" t="s">
        <v>290</v>
      </c>
      <c r="I88" s="283" t="s">
        <v>1579</v>
      </c>
      <c r="J88" s="284" t="s">
        <v>1098</v>
      </c>
      <c r="K88" s="284" t="s">
        <v>1580</v>
      </c>
      <c r="L88" s="283" t="s">
        <v>1139</v>
      </c>
      <c r="M88" s="285"/>
      <c r="N88" s="284" t="s">
        <v>1230</v>
      </c>
      <c r="O88" s="283" t="s">
        <v>1581</v>
      </c>
      <c r="P88" s="260"/>
      <c r="Q88" s="282">
        <v>77</v>
      </c>
      <c r="R88" s="286"/>
      <c r="S88" s="287" t="s">
        <v>1246</v>
      </c>
      <c r="T88" s="282" t="s">
        <v>1168</v>
      </c>
      <c r="U88" s="286"/>
      <c r="V88" s="286"/>
      <c r="W88" s="284" t="s">
        <v>1142</v>
      </c>
      <c r="X88" s="284">
        <v>2016</v>
      </c>
      <c r="Y88" s="284" t="s">
        <v>1143</v>
      </c>
      <c r="Z88" s="284" t="s">
        <v>1107</v>
      </c>
      <c r="AA88" s="284" t="s">
        <v>1567</v>
      </c>
      <c r="AB88" s="287" t="s">
        <v>1109</v>
      </c>
      <c r="AC88" s="284">
        <v>2023</v>
      </c>
      <c r="AD88" s="288">
        <v>38402.026196716099</v>
      </c>
      <c r="AE88" s="260"/>
      <c r="AF88" s="289"/>
      <c r="AG88" s="289"/>
      <c r="AH88" s="289"/>
      <c r="AI88" s="289"/>
      <c r="AJ88" s="289"/>
      <c r="AK88" s="289"/>
      <c r="AL88" s="289"/>
      <c r="AM88" s="289"/>
      <c r="AN88" s="287" t="s">
        <v>1110</v>
      </c>
      <c r="AO88" s="260"/>
      <c r="AP88" s="289"/>
      <c r="AQ88" s="289"/>
      <c r="AR88" s="289"/>
      <c r="AS88" s="289"/>
      <c r="AU88" s="282">
        <v>77</v>
      </c>
      <c r="AV88" s="289"/>
      <c r="AW88" s="289" t="s">
        <v>854</v>
      </c>
      <c r="AX88" s="289" t="s">
        <v>854</v>
      </c>
      <c r="AY88" s="289" t="s">
        <v>854</v>
      </c>
      <c r="AZ88" s="290" t="s">
        <v>854</v>
      </c>
      <c r="BA88" s="289" t="s">
        <v>854</v>
      </c>
      <c r="BB88" s="289" t="s">
        <v>854</v>
      </c>
      <c r="BC88" s="289" t="s">
        <v>854</v>
      </c>
      <c r="BD88" s="289" t="s">
        <v>854</v>
      </c>
      <c r="BE88" s="289" t="s">
        <v>854</v>
      </c>
      <c r="BF88" s="289" t="s">
        <v>854</v>
      </c>
      <c r="BG88" s="289" t="s">
        <v>854</v>
      </c>
      <c r="BH88" s="289" t="s">
        <v>854</v>
      </c>
      <c r="BI88" s="289" t="s">
        <v>854</v>
      </c>
      <c r="BJ88" s="289" t="s">
        <v>854</v>
      </c>
      <c r="BK88" s="289" t="s">
        <v>854</v>
      </c>
      <c r="BL88" s="289" t="s">
        <v>854</v>
      </c>
      <c r="BM88" s="289"/>
      <c r="BN88" s="289"/>
      <c r="BO88" s="289"/>
      <c r="BP88" s="289"/>
      <c r="BQ88" s="289"/>
      <c r="BR88" s="289"/>
      <c r="BS88" s="289"/>
      <c r="BT88" s="289"/>
      <c r="BU88" s="289"/>
      <c r="BV88" s="289"/>
      <c r="BW88" s="289"/>
      <c r="BY88" s="289"/>
      <c r="BZ88" s="289"/>
      <c r="CA88" s="289"/>
      <c r="CB88" s="289"/>
      <c r="CC88" s="289"/>
      <c r="CD88" s="289"/>
      <c r="CE88" s="289"/>
      <c r="CF88" s="289"/>
      <c r="CG88" s="289"/>
      <c r="CH88" s="289"/>
      <c r="CI88" s="289"/>
      <c r="CJ88" s="289"/>
      <c r="CK88" s="289"/>
      <c r="CL88" s="289"/>
      <c r="CM88" s="289"/>
      <c r="CN88" s="289"/>
      <c r="CO88" s="289"/>
      <c r="CP88" s="289"/>
      <c r="CQ88" s="289"/>
      <c r="CR88" s="289"/>
      <c r="CS88" s="289"/>
      <c r="CT88" s="289"/>
      <c r="CU88" s="289"/>
    </row>
    <row r="89" spans="2:99" ht="138.75" customHeight="1" x14ac:dyDescent="0.35">
      <c r="B89" s="308" t="s">
        <v>1582</v>
      </c>
      <c r="C89" s="303" t="s">
        <v>1583</v>
      </c>
      <c r="D89" s="282">
        <v>78</v>
      </c>
      <c r="E89" s="282" t="s">
        <v>1584</v>
      </c>
      <c r="F89" s="287" t="s">
        <v>1585</v>
      </c>
      <c r="G89" s="284" t="s">
        <v>1096</v>
      </c>
      <c r="H89" s="284" t="s">
        <v>290</v>
      </c>
      <c r="I89" s="287" t="s">
        <v>1586</v>
      </c>
      <c r="J89" s="284" t="s">
        <v>1098</v>
      </c>
      <c r="K89" s="284" t="s">
        <v>1573</v>
      </c>
      <c r="L89" s="287" t="s">
        <v>1185</v>
      </c>
      <c r="M89" s="291"/>
      <c r="N89" s="284" t="s">
        <v>1260</v>
      </c>
      <c r="O89" s="287" t="s">
        <v>1587</v>
      </c>
      <c r="P89" s="260"/>
      <c r="Q89" s="282">
        <v>78</v>
      </c>
      <c r="R89" s="286"/>
      <c r="S89" s="287" t="s">
        <v>1240</v>
      </c>
      <c r="T89" s="282" t="s">
        <v>1131</v>
      </c>
      <c r="U89" s="286"/>
      <c r="V89" s="286"/>
      <c r="W89" s="284" t="s">
        <v>1105</v>
      </c>
      <c r="X89" s="284" t="s">
        <v>1588</v>
      </c>
      <c r="Y89" s="284" t="s">
        <v>1143</v>
      </c>
      <c r="Z89" s="284" t="s">
        <v>1107</v>
      </c>
      <c r="AA89" s="284" t="s">
        <v>1108</v>
      </c>
      <c r="AB89" s="287" t="s">
        <v>1109</v>
      </c>
      <c r="AC89" s="284">
        <v>2023</v>
      </c>
      <c r="AD89" s="288">
        <v>38402.026196716099</v>
      </c>
      <c r="AE89" s="260"/>
      <c r="AF89" s="289"/>
      <c r="AG89" s="289"/>
      <c r="AH89" s="289"/>
      <c r="AI89" s="289"/>
      <c r="AJ89" s="289"/>
      <c r="AK89" s="289"/>
      <c r="AL89" s="289"/>
      <c r="AM89" s="289"/>
      <c r="AN89" s="287" t="s">
        <v>1110</v>
      </c>
      <c r="AO89" s="260"/>
      <c r="AP89" s="289"/>
      <c r="AQ89" s="289"/>
      <c r="AR89" s="289"/>
      <c r="AS89" s="289"/>
      <c r="AU89" s="282">
        <v>78</v>
      </c>
      <c r="AV89" s="289"/>
      <c r="AW89" s="289" t="s">
        <v>854</v>
      </c>
      <c r="AX89" s="289" t="s">
        <v>854</v>
      </c>
      <c r="AY89" s="289" t="s">
        <v>854</v>
      </c>
      <c r="AZ89" s="290" t="s">
        <v>854</v>
      </c>
      <c r="BA89" s="289" t="s">
        <v>854</v>
      </c>
      <c r="BB89" s="289" t="s">
        <v>854</v>
      </c>
      <c r="BC89" s="289" t="s">
        <v>854</v>
      </c>
      <c r="BD89" s="289" t="s">
        <v>854</v>
      </c>
      <c r="BE89" s="289" t="s">
        <v>854</v>
      </c>
      <c r="BF89" s="289" t="s">
        <v>854</v>
      </c>
      <c r="BG89" s="289" t="s">
        <v>854</v>
      </c>
      <c r="BH89" s="289" t="s">
        <v>854</v>
      </c>
      <c r="BI89" s="289" t="s">
        <v>854</v>
      </c>
      <c r="BJ89" s="289" t="s">
        <v>854</v>
      </c>
      <c r="BK89" s="289" t="s">
        <v>854</v>
      </c>
      <c r="BL89" s="289" t="s">
        <v>854</v>
      </c>
      <c r="BM89" s="289"/>
      <c r="BN89" s="289"/>
      <c r="BO89" s="289"/>
      <c r="BP89" s="289"/>
      <c r="BQ89" s="289"/>
      <c r="BR89" s="289"/>
      <c r="BS89" s="289"/>
      <c r="BT89" s="289"/>
      <c r="BU89" s="289"/>
      <c r="BV89" s="289"/>
      <c r="BW89" s="289"/>
      <c r="BY89" s="289"/>
      <c r="BZ89" s="289"/>
      <c r="CA89" s="289"/>
      <c r="CB89" s="289"/>
      <c r="CC89" s="289"/>
      <c r="CD89" s="289"/>
      <c r="CE89" s="289"/>
      <c r="CF89" s="289"/>
      <c r="CG89" s="289"/>
      <c r="CH89" s="289"/>
      <c r="CI89" s="289"/>
      <c r="CJ89" s="289"/>
      <c r="CK89" s="289"/>
      <c r="CL89" s="289"/>
      <c r="CM89" s="289"/>
      <c r="CN89" s="289"/>
      <c r="CO89" s="289"/>
      <c r="CP89" s="289"/>
      <c r="CQ89" s="289"/>
      <c r="CR89" s="289"/>
      <c r="CS89" s="289"/>
      <c r="CT89" s="289"/>
      <c r="CU89" s="289"/>
    </row>
    <row r="90" spans="2:99" ht="51" customHeight="1" x14ac:dyDescent="0.35">
      <c r="B90" s="308" t="s">
        <v>1589</v>
      </c>
      <c r="C90" s="303" t="s">
        <v>1590</v>
      </c>
      <c r="D90" s="282">
        <v>79</v>
      </c>
      <c r="E90" s="282" t="s">
        <v>1591</v>
      </c>
      <c r="F90" s="283" t="s">
        <v>1592</v>
      </c>
      <c r="G90" s="284" t="s">
        <v>1096</v>
      </c>
      <c r="H90" s="284" t="s">
        <v>290</v>
      </c>
      <c r="I90" s="283" t="s">
        <v>1579</v>
      </c>
      <c r="J90" s="284" t="s">
        <v>1098</v>
      </c>
      <c r="K90" s="284" t="s">
        <v>1564</v>
      </c>
      <c r="L90" s="283" t="s">
        <v>1593</v>
      </c>
      <c r="M90" s="285"/>
      <c r="N90" s="284" t="s">
        <v>1260</v>
      </c>
      <c r="O90" s="283" t="s">
        <v>1594</v>
      </c>
      <c r="P90" s="260"/>
      <c r="Q90" s="282">
        <v>79</v>
      </c>
      <c r="R90" s="286"/>
      <c r="S90" s="287" t="s">
        <v>1246</v>
      </c>
      <c r="T90" s="282" t="s">
        <v>1131</v>
      </c>
      <c r="U90" s="286"/>
      <c r="V90" s="286"/>
      <c r="W90" s="284" t="s">
        <v>1142</v>
      </c>
      <c r="X90" s="284">
        <v>2020</v>
      </c>
      <c r="Y90" s="284" t="s">
        <v>1143</v>
      </c>
      <c r="Z90" s="284" t="s">
        <v>1107</v>
      </c>
      <c r="AA90" s="284" t="s">
        <v>1567</v>
      </c>
      <c r="AB90" s="287" t="s">
        <v>1109</v>
      </c>
      <c r="AC90" s="284">
        <v>2023</v>
      </c>
      <c r="AD90" s="288">
        <v>38402.026196716099</v>
      </c>
      <c r="AE90" s="260"/>
      <c r="AF90" s="289"/>
      <c r="AG90" s="289"/>
      <c r="AH90" s="289"/>
      <c r="AI90" s="289"/>
      <c r="AJ90" s="289"/>
      <c r="AK90" s="289"/>
      <c r="AL90" s="289"/>
      <c r="AM90" s="289"/>
      <c r="AN90" s="287" t="s">
        <v>1110</v>
      </c>
      <c r="AO90" s="260"/>
      <c r="AP90" s="289"/>
      <c r="AQ90" s="289"/>
      <c r="AR90" s="289"/>
      <c r="AS90" s="289"/>
      <c r="AU90" s="282">
        <v>79</v>
      </c>
      <c r="AV90" s="289"/>
      <c r="AW90" s="289" t="s">
        <v>854</v>
      </c>
      <c r="AX90" s="289" t="s">
        <v>854</v>
      </c>
      <c r="AY90" s="289" t="s">
        <v>854</v>
      </c>
      <c r="AZ90" s="290" t="s">
        <v>854</v>
      </c>
      <c r="BA90" s="289" t="s">
        <v>854</v>
      </c>
      <c r="BB90" s="289" t="s">
        <v>854</v>
      </c>
      <c r="BC90" s="289" t="s">
        <v>854</v>
      </c>
      <c r="BD90" s="289" t="s">
        <v>854</v>
      </c>
      <c r="BE90" s="289" t="s">
        <v>854</v>
      </c>
      <c r="BF90" s="289" t="s">
        <v>854</v>
      </c>
      <c r="BG90" s="289" t="s">
        <v>854</v>
      </c>
      <c r="BH90" s="289" t="s">
        <v>854</v>
      </c>
      <c r="BI90" s="289" t="s">
        <v>854</v>
      </c>
      <c r="BJ90" s="289" t="s">
        <v>854</v>
      </c>
      <c r="BK90" s="289" t="s">
        <v>854</v>
      </c>
      <c r="BL90" s="289" t="s">
        <v>854</v>
      </c>
      <c r="BM90" s="289"/>
      <c r="BN90" s="289"/>
      <c r="BO90" s="289"/>
      <c r="BP90" s="289"/>
      <c r="BQ90" s="289"/>
      <c r="BR90" s="289"/>
      <c r="BS90" s="289"/>
      <c r="BT90" s="289"/>
      <c r="BU90" s="289"/>
      <c r="BV90" s="289"/>
      <c r="BW90" s="289"/>
      <c r="BY90" s="289"/>
      <c r="BZ90" s="289"/>
      <c r="CA90" s="289"/>
      <c r="CB90" s="289"/>
      <c r="CC90" s="289"/>
      <c r="CD90" s="289"/>
      <c r="CE90" s="289"/>
      <c r="CF90" s="289"/>
      <c r="CG90" s="289"/>
      <c r="CH90" s="289"/>
      <c r="CI90" s="289"/>
      <c r="CJ90" s="289"/>
      <c r="CK90" s="289"/>
      <c r="CL90" s="289"/>
      <c r="CM90" s="289"/>
      <c r="CN90" s="289"/>
      <c r="CO90" s="289"/>
      <c r="CP90" s="289"/>
      <c r="CQ90" s="289"/>
      <c r="CR90" s="289"/>
      <c r="CS90" s="289"/>
      <c r="CT90" s="289"/>
      <c r="CU90" s="289"/>
    </row>
    <row r="91" spans="2:99" ht="51" customHeight="1" x14ac:dyDescent="0.35">
      <c r="B91" s="308" t="s">
        <v>1595</v>
      </c>
      <c r="C91" s="303" t="s">
        <v>1596</v>
      </c>
      <c r="D91" s="282">
        <v>80</v>
      </c>
      <c r="E91" s="282" t="s">
        <v>1597</v>
      </c>
      <c r="F91" s="287" t="s">
        <v>1598</v>
      </c>
      <c r="G91" s="284" t="s">
        <v>1096</v>
      </c>
      <c r="H91" s="284" t="s">
        <v>290</v>
      </c>
      <c r="I91" s="287" t="s">
        <v>1579</v>
      </c>
      <c r="J91" s="284" t="s">
        <v>1098</v>
      </c>
      <c r="K91" s="284" t="s">
        <v>1564</v>
      </c>
      <c r="L91" s="287" t="s">
        <v>1593</v>
      </c>
      <c r="M91" s="291"/>
      <c r="N91" s="284" t="s">
        <v>1260</v>
      </c>
      <c r="O91" s="287" t="s">
        <v>1599</v>
      </c>
      <c r="P91" s="260"/>
      <c r="Q91" s="282">
        <v>80</v>
      </c>
      <c r="R91" s="286"/>
      <c r="S91" s="287" t="s">
        <v>1246</v>
      </c>
      <c r="T91" s="282" t="s">
        <v>1131</v>
      </c>
      <c r="U91" s="286"/>
      <c r="V91" s="286"/>
      <c r="W91" s="284" t="s">
        <v>1142</v>
      </c>
      <c r="X91" s="284">
        <v>2021</v>
      </c>
      <c r="Y91" s="284" t="s">
        <v>1143</v>
      </c>
      <c r="Z91" s="284" t="s">
        <v>1107</v>
      </c>
      <c r="AA91" s="284" t="s">
        <v>1567</v>
      </c>
      <c r="AB91" s="287" t="s">
        <v>1109</v>
      </c>
      <c r="AC91" s="284">
        <v>2023</v>
      </c>
      <c r="AD91" s="288">
        <v>38402.026196716099</v>
      </c>
      <c r="AE91" s="260"/>
      <c r="AF91" s="289"/>
      <c r="AG91" s="289"/>
      <c r="AH91" s="289"/>
      <c r="AI91" s="289"/>
      <c r="AJ91" s="289"/>
      <c r="AK91" s="289"/>
      <c r="AL91" s="289"/>
      <c r="AM91" s="289"/>
      <c r="AN91" s="287" t="s">
        <v>1110</v>
      </c>
      <c r="AO91" s="260"/>
      <c r="AP91" s="289"/>
      <c r="AQ91" s="289"/>
      <c r="AR91" s="289"/>
      <c r="AS91" s="289"/>
      <c r="AU91" s="282">
        <v>80</v>
      </c>
      <c r="AV91" s="289"/>
      <c r="AW91" s="289" t="s">
        <v>854</v>
      </c>
      <c r="AX91" s="289" t="s">
        <v>854</v>
      </c>
      <c r="AY91" s="289" t="s">
        <v>854</v>
      </c>
      <c r="AZ91" s="290" t="s">
        <v>854</v>
      </c>
      <c r="BA91" s="289" t="s">
        <v>854</v>
      </c>
      <c r="BB91" s="289" t="s">
        <v>854</v>
      </c>
      <c r="BC91" s="289" t="s">
        <v>854</v>
      </c>
      <c r="BD91" s="289" t="s">
        <v>854</v>
      </c>
      <c r="BE91" s="289" t="s">
        <v>854</v>
      </c>
      <c r="BF91" s="289" t="s">
        <v>854</v>
      </c>
      <c r="BG91" s="289" t="s">
        <v>854</v>
      </c>
      <c r="BH91" s="289" t="s">
        <v>854</v>
      </c>
      <c r="BI91" s="289" t="s">
        <v>854</v>
      </c>
      <c r="BJ91" s="289" t="s">
        <v>854</v>
      </c>
      <c r="BK91" s="289" t="s">
        <v>854</v>
      </c>
      <c r="BL91" s="289" t="s">
        <v>854</v>
      </c>
      <c r="BM91" s="289"/>
      <c r="BN91" s="289"/>
      <c r="BO91" s="289"/>
      <c r="BP91" s="289"/>
      <c r="BQ91" s="289"/>
      <c r="BR91" s="289"/>
      <c r="BS91" s="289"/>
      <c r="BT91" s="289"/>
      <c r="BU91" s="289"/>
      <c r="BV91" s="289"/>
      <c r="BW91" s="289"/>
      <c r="BY91" s="289"/>
      <c r="BZ91" s="289"/>
      <c r="CA91" s="289"/>
      <c r="CB91" s="289"/>
      <c r="CC91" s="289"/>
      <c r="CD91" s="289"/>
      <c r="CE91" s="289"/>
      <c r="CF91" s="289"/>
      <c r="CG91" s="289"/>
      <c r="CH91" s="289"/>
      <c r="CI91" s="289"/>
      <c r="CJ91" s="289"/>
      <c r="CK91" s="289"/>
      <c r="CL91" s="289"/>
      <c r="CM91" s="289"/>
      <c r="CN91" s="289"/>
      <c r="CO91" s="289"/>
      <c r="CP91" s="289"/>
      <c r="CQ91" s="289"/>
      <c r="CR91" s="289"/>
      <c r="CS91" s="289"/>
      <c r="CT91" s="289"/>
      <c r="CU91" s="289"/>
    </row>
    <row r="92" spans="2:99" ht="65.25" customHeight="1" x14ac:dyDescent="0.35">
      <c r="B92" s="308" t="s">
        <v>1600</v>
      </c>
      <c r="C92" s="303" t="s">
        <v>1601</v>
      </c>
      <c r="D92" s="282">
        <v>81</v>
      </c>
      <c r="E92" s="282" t="s">
        <v>1602</v>
      </c>
      <c r="F92" s="283" t="s">
        <v>1603</v>
      </c>
      <c r="G92" s="284" t="s">
        <v>1096</v>
      </c>
      <c r="H92" s="284" t="s">
        <v>290</v>
      </c>
      <c r="I92" s="283" t="s">
        <v>1579</v>
      </c>
      <c r="J92" s="284" t="s">
        <v>1098</v>
      </c>
      <c r="K92" s="284" t="s">
        <v>1564</v>
      </c>
      <c r="L92" s="283" t="s">
        <v>1593</v>
      </c>
      <c r="M92" s="285"/>
      <c r="N92" s="284" t="s">
        <v>1260</v>
      </c>
      <c r="O92" s="283" t="s">
        <v>1604</v>
      </c>
      <c r="P92" s="260"/>
      <c r="Q92" s="282">
        <v>81</v>
      </c>
      <c r="R92" s="286"/>
      <c r="S92" s="287" t="s">
        <v>1246</v>
      </c>
      <c r="T92" s="282" t="s">
        <v>1131</v>
      </c>
      <c r="U92" s="286"/>
      <c r="V92" s="286"/>
      <c r="W92" s="284" t="s">
        <v>1105</v>
      </c>
      <c r="X92" s="284">
        <v>2022</v>
      </c>
      <c r="Y92" s="284" t="s">
        <v>1143</v>
      </c>
      <c r="Z92" s="284" t="s">
        <v>1107</v>
      </c>
      <c r="AA92" s="284" t="s">
        <v>1567</v>
      </c>
      <c r="AB92" s="287" t="s">
        <v>1109</v>
      </c>
      <c r="AC92" s="284">
        <v>2023</v>
      </c>
      <c r="AD92" s="288">
        <v>38402.026196716099</v>
      </c>
      <c r="AE92" s="260"/>
      <c r="AF92" s="289"/>
      <c r="AG92" s="289"/>
      <c r="AH92" s="289"/>
      <c r="AI92" s="289"/>
      <c r="AJ92" s="289"/>
      <c r="AK92" s="289"/>
      <c r="AL92" s="289"/>
      <c r="AM92" s="289"/>
      <c r="AN92" s="287" t="s">
        <v>1110</v>
      </c>
      <c r="AO92" s="260"/>
      <c r="AP92" s="289"/>
      <c r="AQ92" s="289"/>
      <c r="AR92" s="289"/>
      <c r="AS92" s="289"/>
      <c r="AU92" s="282">
        <v>81</v>
      </c>
      <c r="AV92" s="289"/>
      <c r="AW92" s="289" t="s">
        <v>854</v>
      </c>
      <c r="AX92" s="289" t="s">
        <v>854</v>
      </c>
      <c r="AY92" s="289" t="s">
        <v>854</v>
      </c>
      <c r="AZ92" s="290" t="s">
        <v>854</v>
      </c>
      <c r="BA92" s="289" t="s">
        <v>854</v>
      </c>
      <c r="BB92" s="289" t="s">
        <v>854</v>
      </c>
      <c r="BC92" s="289" t="s">
        <v>854</v>
      </c>
      <c r="BD92" s="289" t="s">
        <v>854</v>
      </c>
      <c r="BE92" s="289" t="s">
        <v>854</v>
      </c>
      <c r="BF92" s="289" t="s">
        <v>854</v>
      </c>
      <c r="BG92" s="289" t="s">
        <v>854</v>
      </c>
      <c r="BH92" s="289" t="s">
        <v>854</v>
      </c>
      <c r="BI92" s="289" t="s">
        <v>854</v>
      </c>
      <c r="BJ92" s="289" t="s">
        <v>854</v>
      </c>
      <c r="BK92" s="289" t="s">
        <v>854</v>
      </c>
      <c r="BL92" s="289" t="s">
        <v>854</v>
      </c>
      <c r="BM92" s="289"/>
      <c r="BN92" s="289"/>
      <c r="BO92" s="289"/>
      <c r="BP92" s="289"/>
      <c r="BQ92" s="289"/>
      <c r="BR92" s="289"/>
      <c r="BS92" s="289"/>
      <c r="BT92" s="289"/>
      <c r="BU92" s="289"/>
      <c r="BV92" s="289"/>
      <c r="BW92" s="289"/>
      <c r="BY92" s="289"/>
      <c r="BZ92" s="289"/>
      <c r="CA92" s="289"/>
      <c r="CB92" s="289"/>
      <c r="CC92" s="289"/>
      <c r="CD92" s="289"/>
      <c r="CE92" s="289"/>
      <c r="CF92" s="289"/>
      <c r="CG92" s="289"/>
      <c r="CH92" s="289"/>
      <c r="CI92" s="289"/>
      <c r="CJ92" s="289"/>
      <c r="CK92" s="289"/>
      <c r="CL92" s="289"/>
      <c r="CM92" s="289"/>
      <c r="CN92" s="289"/>
      <c r="CO92" s="289"/>
      <c r="CP92" s="289"/>
      <c r="CQ92" s="289"/>
      <c r="CR92" s="289"/>
      <c r="CS92" s="289"/>
      <c r="CT92" s="289"/>
      <c r="CU92" s="289"/>
    </row>
    <row r="93" spans="2:99" ht="115.5" customHeight="1" x14ac:dyDescent="0.35">
      <c r="B93" s="308" t="s">
        <v>1605</v>
      </c>
      <c r="C93" s="303" t="s">
        <v>1606</v>
      </c>
      <c r="D93" s="282">
        <v>82</v>
      </c>
      <c r="E93" s="282" t="s">
        <v>1607</v>
      </c>
      <c r="F93" s="287" t="s">
        <v>1608</v>
      </c>
      <c r="G93" s="284" t="s">
        <v>1096</v>
      </c>
      <c r="H93" s="284" t="s">
        <v>290</v>
      </c>
      <c r="I93" s="287" t="s">
        <v>1609</v>
      </c>
      <c r="J93" s="284" t="s">
        <v>1098</v>
      </c>
      <c r="K93" s="284" t="s">
        <v>1610</v>
      </c>
      <c r="L93" s="287" t="s">
        <v>1185</v>
      </c>
      <c r="M93" s="291"/>
      <c r="N93" s="284" t="s">
        <v>1129</v>
      </c>
      <c r="O93" s="287" t="s">
        <v>1611</v>
      </c>
      <c r="P93" s="260"/>
      <c r="Q93" s="282">
        <v>82</v>
      </c>
      <c r="R93" s="286"/>
      <c r="S93" s="287" t="s">
        <v>1240</v>
      </c>
      <c r="T93" s="282" t="s">
        <v>1131</v>
      </c>
      <c r="U93" s="286"/>
      <c r="V93" s="286"/>
      <c r="W93" s="284" t="s">
        <v>1142</v>
      </c>
      <c r="X93" s="284">
        <v>2012</v>
      </c>
      <c r="Y93" s="284" t="s">
        <v>1612</v>
      </c>
      <c r="Z93" s="284" t="s">
        <v>1107</v>
      </c>
      <c r="AA93" s="284" t="s">
        <v>1108</v>
      </c>
      <c r="AB93" s="287" t="s">
        <v>1109</v>
      </c>
      <c r="AC93" s="284">
        <v>2023</v>
      </c>
      <c r="AD93" s="288">
        <v>38402.026196716099</v>
      </c>
      <c r="AE93" s="260"/>
      <c r="AF93" s="289"/>
      <c r="AG93" s="289"/>
      <c r="AH93" s="289"/>
      <c r="AI93" s="289"/>
      <c r="AJ93" s="289"/>
      <c r="AK93" s="289"/>
      <c r="AL93" s="289"/>
      <c r="AM93" s="289"/>
      <c r="AN93" s="287" t="s">
        <v>1110</v>
      </c>
      <c r="AO93" s="260"/>
      <c r="AP93" s="289"/>
      <c r="AQ93" s="289"/>
      <c r="AR93" s="289"/>
      <c r="AS93" s="289"/>
      <c r="AU93" s="282">
        <v>82</v>
      </c>
      <c r="AV93" s="289"/>
      <c r="AW93" s="289" t="s">
        <v>854</v>
      </c>
      <c r="AX93" s="289" t="s">
        <v>854</v>
      </c>
      <c r="AY93" s="289" t="s">
        <v>854</v>
      </c>
      <c r="AZ93" s="290" t="s">
        <v>854</v>
      </c>
      <c r="BA93" s="289" t="s">
        <v>854</v>
      </c>
      <c r="BB93" s="289" t="s">
        <v>854</v>
      </c>
      <c r="BC93" s="289" t="s">
        <v>854</v>
      </c>
      <c r="BD93" s="289" t="s">
        <v>854</v>
      </c>
      <c r="BE93" s="289" t="s">
        <v>854</v>
      </c>
      <c r="BF93" s="289" t="s">
        <v>854</v>
      </c>
      <c r="BG93" s="289" t="s">
        <v>854</v>
      </c>
      <c r="BH93" s="289" t="s">
        <v>854</v>
      </c>
      <c r="BI93" s="289" t="s">
        <v>854</v>
      </c>
      <c r="BJ93" s="289" t="s">
        <v>854</v>
      </c>
      <c r="BK93" s="289" t="s">
        <v>854</v>
      </c>
      <c r="BL93" s="289" t="s">
        <v>854</v>
      </c>
      <c r="BM93" s="289"/>
      <c r="BN93" s="289"/>
      <c r="BO93" s="289"/>
      <c r="BP93" s="289"/>
      <c r="BQ93" s="289"/>
      <c r="BR93" s="289"/>
      <c r="BS93" s="289"/>
      <c r="BT93" s="289"/>
      <c r="BU93" s="289"/>
      <c r="BV93" s="289"/>
      <c r="BW93" s="289"/>
      <c r="BY93" s="289"/>
      <c r="BZ93" s="289"/>
      <c r="CA93" s="289"/>
      <c r="CB93" s="289"/>
      <c r="CC93" s="289"/>
      <c r="CD93" s="289"/>
      <c r="CE93" s="289"/>
      <c r="CF93" s="289"/>
      <c r="CG93" s="289"/>
      <c r="CH93" s="289"/>
      <c r="CI93" s="289"/>
      <c r="CJ93" s="289"/>
      <c r="CK93" s="289"/>
      <c r="CL93" s="289"/>
      <c r="CM93" s="289"/>
      <c r="CN93" s="289"/>
      <c r="CO93" s="289"/>
      <c r="CP93" s="289"/>
      <c r="CQ93" s="289"/>
      <c r="CR93" s="289"/>
      <c r="CS93" s="289"/>
      <c r="CT93" s="289"/>
      <c r="CU93" s="289"/>
    </row>
    <row r="94" spans="2:99" ht="99.75" customHeight="1" x14ac:dyDescent="0.35">
      <c r="B94" s="308" t="s">
        <v>1613</v>
      </c>
      <c r="C94" s="303" t="s">
        <v>1614</v>
      </c>
      <c r="D94" s="282">
        <v>83</v>
      </c>
      <c r="E94" s="282" t="s">
        <v>1615</v>
      </c>
      <c r="F94" s="283" t="s">
        <v>1616</v>
      </c>
      <c r="G94" s="284" t="s">
        <v>1096</v>
      </c>
      <c r="H94" s="284" t="s">
        <v>290</v>
      </c>
      <c r="I94" s="283" t="s">
        <v>1609</v>
      </c>
      <c r="J94" s="284" t="s">
        <v>1098</v>
      </c>
      <c r="K94" s="284" t="s">
        <v>1610</v>
      </c>
      <c r="L94" s="283" t="s">
        <v>1617</v>
      </c>
      <c r="M94" s="285"/>
      <c r="N94" s="284" t="s">
        <v>1129</v>
      </c>
      <c r="O94" s="283" t="s">
        <v>1618</v>
      </c>
      <c r="P94" s="260"/>
      <c r="Q94" s="282">
        <v>83</v>
      </c>
      <c r="R94" s="286"/>
      <c r="S94" s="287" t="s">
        <v>1240</v>
      </c>
      <c r="T94" s="282" t="s">
        <v>1131</v>
      </c>
      <c r="U94" s="286"/>
      <c r="V94" s="286"/>
      <c r="W94" s="284" t="s">
        <v>1142</v>
      </c>
      <c r="X94" s="284">
        <v>2012</v>
      </c>
      <c r="Y94" s="284" t="s">
        <v>1612</v>
      </c>
      <c r="Z94" s="284" t="s">
        <v>1107</v>
      </c>
      <c r="AA94" s="284" t="s">
        <v>1108</v>
      </c>
      <c r="AB94" s="287" t="s">
        <v>1109</v>
      </c>
      <c r="AC94" s="284">
        <v>2023</v>
      </c>
      <c r="AD94" s="288">
        <v>38402.026196716099</v>
      </c>
      <c r="AE94" s="260"/>
      <c r="AF94" s="289"/>
      <c r="AG94" s="289"/>
      <c r="AH94" s="289"/>
      <c r="AI94" s="289"/>
      <c r="AJ94" s="289"/>
      <c r="AK94" s="289"/>
      <c r="AL94" s="289"/>
      <c r="AM94" s="289"/>
      <c r="AN94" s="287" t="s">
        <v>1110</v>
      </c>
      <c r="AO94" s="260"/>
      <c r="AP94" s="289"/>
      <c r="AQ94" s="289"/>
      <c r="AR94" s="289"/>
      <c r="AS94" s="289"/>
      <c r="AU94" s="282">
        <v>83</v>
      </c>
      <c r="AV94" s="289"/>
      <c r="AW94" s="289" t="s">
        <v>854</v>
      </c>
      <c r="AX94" s="289" t="s">
        <v>854</v>
      </c>
      <c r="AY94" s="289" t="s">
        <v>854</v>
      </c>
      <c r="AZ94" s="290" t="s">
        <v>854</v>
      </c>
      <c r="BA94" s="289" t="s">
        <v>854</v>
      </c>
      <c r="BB94" s="289" t="s">
        <v>854</v>
      </c>
      <c r="BC94" s="289" t="s">
        <v>854</v>
      </c>
      <c r="BD94" s="289" t="s">
        <v>854</v>
      </c>
      <c r="BE94" s="289" t="s">
        <v>854</v>
      </c>
      <c r="BF94" s="289" t="s">
        <v>854</v>
      </c>
      <c r="BG94" s="289" t="s">
        <v>854</v>
      </c>
      <c r="BH94" s="289" t="s">
        <v>854</v>
      </c>
      <c r="BI94" s="289" t="s">
        <v>854</v>
      </c>
      <c r="BJ94" s="289" t="s">
        <v>854</v>
      </c>
      <c r="BK94" s="289" t="s">
        <v>854</v>
      </c>
      <c r="BL94" s="289" t="s">
        <v>854</v>
      </c>
      <c r="BM94" s="289"/>
      <c r="BN94" s="289"/>
      <c r="BO94" s="289"/>
      <c r="BP94" s="289"/>
      <c r="BQ94" s="289"/>
      <c r="BR94" s="289"/>
      <c r="BS94" s="289"/>
      <c r="BT94" s="289"/>
      <c r="BU94" s="289"/>
      <c r="BV94" s="289"/>
      <c r="BW94" s="289"/>
      <c r="BY94" s="289"/>
      <c r="BZ94" s="289"/>
      <c r="CA94" s="289"/>
      <c r="CB94" s="289"/>
      <c r="CC94" s="289"/>
      <c r="CD94" s="289"/>
      <c r="CE94" s="289"/>
      <c r="CF94" s="289"/>
      <c r="CG94" s="289"/>
      <c r="CH94" s="289"/>
      <c r="CI94" s="289"/>
      <c r="CJ94" s="289"/>
      <c r="CK94" s="289"/>
      <c r="CL94" s="289"/>
      <c r="CM94" s="289"/>
      <c r="CN94" s="289"/>
      <c r="CO94" s="289"/>
      <c r="CP94" s="289"/>
      <c r="CQ94" s="289"/>
      <c r="CR94" s="289"/>
      <c r="CS94" s="289"/>
      <c r="CT94" s="289"/>
      <c r="CU94" s="289"/>
    </row>
    <row r="95" spans="2:99" ht="54" customHeight="1" x14ac:dyDescent="0.35">
      <c r="B95" s="308" t="s">
        <v>1619</v>
      </c>
      <c r="C95" s="303" t="s">
        <v>1620</v>
      </c>
      <c r="D95" s="282">
        <v>84</v>
      </c>
      <c r="E95" s="282" t="s">
        <v>1621</v>
      </c>
      <c r="F95" s="287" t="s">
        <v>1622</v>
      </c>
      <c r="G95" s="284" t="s">
        <v>1096</v>
      </c>
      <c r="H95" s="284" t="s">
        <v>290</v>
      </c>
      <c r="I95" s="287" t="s">
        <v>1623</v>
      </c>
      <c r="J95" s="284" t="s">
        <v>1098</v>
      </c>
      <c r="K95" s="284" t="s">
        <v>1624</v>
      </c>
      <c r="L95" s="287" t="s">
        <v>1625</v>
      </c>
      <c r="M95" s="291"/>
      <c r="N95" s="284" t="s">
        <v>1129</v>
      </c>
      <c r="O95" s="287" t="s">
        <v>1626</v>
      </c>
      <c r="P95" s="260"/>
      <c r="Q95" s="282">
        <v>84</v>
      </c>
      <c r="R95" s="286"/>
      <c r="S95" s="287" t="s">
        <v>1240</v>
      </c>
      <c r="T95" s="282" t="s">
        <v>1131</v>
      </c>
      <c r="U95" s="286"/>
      <c r="V95" s="286"/>
      <c r="W95" s="284" t="s">
        <v>1105</v>
      </c>
      <c r="X95" s="284">
        <v>2023</v>
      </c>
      <c r="Y95" s="284">
        <v>2027</v>
      </c>
      <c r="Z95" s="284" t="s">
        <v>1107</v>
      </c>
      <c r="AA95" s="284" t="s">
        <v>1567</v>
      </c>
      <c r="AB95" s="287" t="s">
        <v>1109</v>
      </c>
      <c r="AC95" s="284">
        <v>2023</v>
      </c>
      <c r="AD95" s="288">
        <v>38402.026196716099</v>
      </c>
      <c r="AE95" s="260"/>
      <c r="AF95" s="289"/>
      <c r="AG95" s="289"/>
      <c r="AH95" s="289"/>
      <c r="AI95" s="289"/>
      <c r="AJ95" s="289"/>
      <c r="AK95" s="289"/>
      <c r="AL95" s="289"/>
      <c r="AM95" s="289"/>
      <c r="AN95" s="287" t="s">
        <v>1110</v>
      </c>
      <c r="AO95" s="260"/>
      <c r="AP95" s="289"/>
      <c r="AQ95" s="289"/>
      <c r="AR95" s="289"/>
      <c r="AS95" s="289"/>
      <c r="AU95" s="282">
        <v>84</v>
      </c>
      <c r="AV95" s="289"/>
      <c r="AW95" s="289" t="s">
        <v>854</v>
      </c>
      <c r="AX95" s="289" t="s">
        <v>854</v>
      </c>
      <c r="AY95" s="289" t="s">
        <v>854</v>
      </c>
      <c r="AZ95" s="290" t="s">
        <v>854</v>
      </c>
      <c r="BA95" s="289" t="s">
        <v>854</v>
      </c>
      <c r="BB95" s="289" t="s">
        <v>854</v>
      </c>
      <c r="BC95" s="289" t="s">
        <v>854</v>
      </c>
      <c r="BD95" s="289" t="s">
        <v>854</v>
      </c>
      <c r="BE95" s="289" t="s">
        <v>854</v>
      </c>
      <c r="BF95" s="289" t="s">
        <v>854</v>
      </c>
      <c r="BG95" s="289" t="s">
        <v>854</v>
      </c>
      <c r="BH95" s="289" t="s">
        <v>854</v>
      </c>
      <c r="BI95" s="289" t="s">
        <v>854</v>
      </c>
      <c r="BJ95" s="289" t="s">
        <v>854</v>
      </c>
      <c r="BK95" s="289" t="s">
        <v>854</v>
      </c>
      <c r="BL95" s="289" t="s">
        <v>854</v>
      </c>
      <c r="BM95" s="289"/>
      <c r="BN95" s="289"/>
      <c r="BO95" s="289"/>
      <c r="BP95" s="289"/>
      <c r="BQ95" s="289"/>
      <c r="BR95" s="289"/>
      <c r="BS95" s="289"/>
      <c r="BT95" s="289"/>
      <c r="BU95" s="289"/>
      <c r="BV95" s="289"/>
      <c r="BW95" s="289"/>
      <c r="BY95" s="289"/>
      <c r="BZ95" s="289"/>
      <c r="CA95" s="289"/>
      <c r="CB95" s="289"/>
      <c r="CC95" s="289"/>
      <c r="CD95" s="289"/>
      <c r="CE95" s="289"/>
      <c r="CF95" s="289"/>
      <c r="CG95" s="289"/>
      <c r="CH95" s="289"/>
      <c r="CI95" s="289"/>
      <c r="CJ95" s="289"/>
      <c r="CK95" s="289"/>
      <c r="CL95" s="289"/>
      <c r="CM95" s="289"/>
      <c r="CN95" s="289"/>
      <c r="CO95" s="289"/>
      <c r="CP95" s="289"/>
      <c r="CQ95" s="289"/>
      <c r="CR95" s="289"/>
      <c r="CS95" s="289"/>
      <c r="CT95" s="289"/>
      <c r="CU95" s="289"/>
    </row>
    <row r="96" spans="2:99" ht="55.5" customHeight="1" x14ac:dyDescent="0.35">
      <c r="B96" s="308" t="s">
        <v>1627</v>
      </c>
      <c r="C96" s="303" t="s">
        <v>1628</v>
      </c>
      <c r="D96" s="282">
        <v>85</v>
      </c>
      <c r="E96" s="282" t="s">
        <v>1629</v>
      </c>
      <c r="F96" s="283" t="s">
        <v>1630</v>
      </c>
      <c r="G96" s="284" t="s">
        <v>1096</v>
      </c>
      <c r="H96" s="284" t="s">
        <v>290</v>
      </c>
      <c r="I96" s="283" t="s">
        <v>1623</v>
      </c>
      <c r="J96" s="284" t="s">
        <v>1098</v>
      </c>
      <c r="K96" s="284" t="s">
        <v>1624</v>
      </c>
      <c r="L96" s="283" t="s">
        <v>1625</v>
      </c>
      <c r="M96" s="285"/>
      <c r="N96" s="284" t="s">
        <v>1129</v>
      </c>
      <c r="O96" s="283" t="s">
        <v>1631</v>
      </c>
      <c r="P96" s="260"/>
      <c r="Q96" s="282">
        <v>85</v>
      </c>
      <c r="R96" s="286"/>
      <c r="S96" s="287" t="s">
        <v>1240</v>
      </c>
      <c r="T96" s="282" t="s">
        <v>1131</v>
      </c>
      <c r="U96" s="286"/>
      <c r="V96" s="286"/>
      <c r="W96" s="284" t="s">
        <v>1105</v>
      </c>
      <c r="X96" s="284">
        <v>2023</v>
      </c>
      <c r="Y96" s="284">
        <v>2027</v>
      </c>
      <c r="Z96" s="284" t="s">
        <v>1107</v>
      </c>
      <c r="AA96" s="284" t="s">
        <v>1567</v>
      </c>
      <c r="AB96" s="287" t="s">
        <v>1109</v>
      </c>
      <c r="AC96" s="284">
        <v>2023</v>
      </c>
      <c r="AD96" s="288">
        <v>38402.026196716099</v>
      </c>
      <c r="AE96" s="260"/>
      <c r="AF96" s="289"/>
      <c r="AG96" s="289"/>
      <c r="AH96" s="289"/>
      <c r="AI96" s="289"/>
      <c r="AJ96" s="289"/>
      <c r="AK96" s="289"/>
      <c r="AL96" s="289"/>
      <c r="AM96" s="289"/>
      <c r="AN96" s="287" t="s">
        <v>1110</v>
      </c>
      <c r="AO96" s="260"/>
      <c r="AP96" s="289"/>
      <c r="AQ96" s="289"/>
      <c r="AR96" s="289"/>
      <c r="AS96" s="289"/>
      <c r="AU96" s="282">
        <v>85</v>
      </c>
      <c r="AV96" s="289"/>
      <c r="AW96" s="289" t="s">
        <v>854</v>
      </c>
      <c r="AX96" s="289" t="s">
        <v>854</v>
      </c>
      <c r="AY96" s="289" t="s">
        <v>854</v>
      </c>
      <c r="AZ96" s="290" t="s">
        <v>854</v>
      </c>
      <c r="BA96" s="289" t="s">
        <v>854</v>
      </c>
      <c r="BB96" s="289" t="s">
        <v>854</v>
      </c>
      <c r="BC96" s="289" t="s">
        <v>854</v>
      </c>
      <c r="BD96" s="289" t="s">
        <v>854</v>
      </c>
      <c r="BE96" s="289" t="s">
        <v>854</v>
      </c>
      <c r="BF96" s="289" t="s">
        <v>854</v>
      </c>
      <c r="BG96" s="289" t="s">
        <v>854</v>
      </c>
      <c r="BH96" s="289" t="s">
        <v>854</v>
      </c>
      <c r="BI96" s="289" t="s">
        <v>854</v>
      </c>
      <c r="BJ96" s="289" t="s">
        <v>854</v>
      </c>
      <c r="BK96" s="289" t="s">
        <v>854</v>
      </c>
      <c r="BL96" s="289" t="s">
        <v>854</v>
      </c>
      <c r="BM96" s="289"/>
      <c r="BN96" s="289"/>
      <c r="BO96" s="289"/>
      <c r="BP96" s="289"/>
      <c r="BQ96" s="289"/>
      <c r="BR96" s="289"/>
      <c r="BS96" s="289"/>
      <c r="BT96" s="289"/>
      <c r="BU96" s="289"/>
      <c r="BV96" s="289"/>
      <c r="BW96" s="289"/>
      <c r="BY96" s="289"/>
      <c r="BZ96" s="289"/>
      <c r="CA96" s="289"/>
      <c r="CB96" s="289"/>
      <c r="CC96" s="289"/>
      <c r="CD96" s="289"/>
      <c r="CE96" s="289"/>
      <c r="CF96" s="289"/>
      <c r="CG96" s="289"/>
      <c r="CH96" s="289"/>
      <c r="CI96" s="289"/>
      <c r="CJ96" s="289"/>
      <c r="CK96" s="289"/>
      <c r="CL96" s="289"/>
      <c r="CM96" s="289"/>
      <c r="CN96" s="289"/>
      <c r="CO96" s="289"/>
      <c r="CP96" s="289"/>
      <c r="CQ96" s="289"/>
      <c r="CR96" s="289"/>
      <c r="CS96" s="289"/>
      <c r="CT96" s="289"/>
      <c r="CU96" s="289"/>
    </row>
    <row r="97" spans="2:99" ht="51" customHeight="1" x14ac:dyDescent="0.35">
      <c r="B97" s="308" t="s">
        <v>1632</v>
      </c>
      <c r="C97" s="303" t="s">
        <v>1633</v>
      </c>
      <c r="D97" s="282">
        <v>86</v>
      </c>
      <c r="E97" s="282" t="s">
        <v>1634</v>
      </c>
      <c r="F97" s="287" t="s">
        <v>1635</v>
      </c>
      <c r="G97" s="284" t="s">
        <v>1096</v>
      </c>
      <c r="H97" s="284" t="s">
        <v>290</v>
      </c>
      <c r="I97" s="287" t="s">
        <v>1623</v>
      </c>
      <c r="J97" s="284" t="s">
        <v>1098</v>
      </c>
      <c r="K97" s="284" t="s">
        <v>1624</v>
      </c>
      <c r="L97" s="287" t="s">
        <v>1625</v>
      </c>
      <c r="M97" s="291"/>
      <c r="N97" s="284" t="s">
        <v>1129</v>
      </c>
      <c r="O97" s="287" t="s">
        <v>1636</v>
      </c>
      <c r="P97" s="260"/>
      <c r="Q97" s="282">
        <v>86</v>
      </c>
      <c r="R97" s="286"/>
      <c r="S97" s="287" t="s">
        <v>1240</v>
      </c>
      <c r="T97" s="282" t="s">
        <v>1131</v>
      </c>
      <c r="U97" s="286"/>
      <c r="V97" s="286"/>
      <c r="W97" s="284" t="s">
        <v>1105</v>
      </c>
      <c r="X97" s="284">
        <v>2023</v>
      </c>
      <c r="Y97" s="284">
        <v>2027</v>
      </c>
      <c r="Z97" s="284" t="s">
        <v>1107</v>
      </c>
      <c r="AA97" s="284" t="s">
        <v>1567</v>
      </c>
      <c r="AB97" s="287" t="s">
        <v>1109</v>
      </c>
      <c r="AC97" s="284">
        <v>2023</v>
      </c>
      <c r="AD97" s="288">
        <v>38402.026196716099</v>
      </c>
      <c r="AE97" s="260"/>
      <c r="AF97" s="289"/>
      <c r="AG97" s="289"/>
      <c r="AH97" s="289"/>
      <c r="AI97" s="289"/>
      <c r="AJ97" s="289"/>
      <c r="AK97" s="289"/>
      <c r="AL97" s="289"/>
      <c r="AM97" s="289"/>
      <c r="AN97" s="287" t="s">
        <v>1110</v>
      </c>
      <c r="AO97" s="260"/>
      <c r="AP97" s="289"/>
      <c r="AQ97" s="289"/>
      <c r="AR97" s="289"/>
      <c r="AS97" s="289"/>
      <c r="AU97" s="282">
        <v>86</v>
      </c>
      <c r="AV97" s="289"/>
      <c r="AW97" s="289" t="s">
        <v>854</v>
      </c>
      <c r="AX97" s="289" t="s">
        <v>854</v>
      </c>
      <c r="AY97" s="289" t="s">
        <v>854</v>
      </c>
      <c r="AZ97" s="290" t="s">
        <v>854</v>
      </c>
      <c r="BA97" s="289" t="s">
        <v>854</v>
      </c>
      <c r="BB97" s="289" t="s">
        <v>854</v>
      </c>
      <c r="BC97" s="289" t="s">
        <v>854</v>
      </c>
      <c r="BD97" s="289" t="s">
        <v>854</v>
      </c>
      <c r="BE97" s="289" t="s">
        <v>854</v>
      </c>
      <c r="BF97" s="289" t="s">
        <v>854</v>
      </c>
      <c r="BG97" s="289" t="s">
        <v>854</v>
      </c>
      <c r="BH97" s="289" t="s">
        <v>854</v>
      </c>
      <c r="BI97" s="289" t="s">
        <v>854</v>
      </c>
      <c r="BJ97" s="289" t="s">
        <v>854</v>
      </c>
      <c r="BK97" s="289" t="s">
        <v>854</v>
      </c>
      <c r="BL97" s="289" t="s">
        <v>854</v>
      </c>
      <c r="BM97" s="289"/>
      <c r="BN97" s="289"/>
      <c r="BO97" s="289"/>
      <c r="BP97" s="289"/>
      <c r="BQ97" s="289"/>
      <c r="BR97" s="289"/>
      <c r="BS97" s="289"/>
      <c r="BT97" s="289"/>
      <c r="BU97" s="289"/>
      <c r="BV97" s="289"/>
      <c r="BW97" s="289"/>
      <c r="BY97" s="289"/>
      <c r="BZ97" s="289"/>
      <c r="CA97" s="289"/>
      <c r="CB97" s="289"/>
      <c r="CC97" s="289"/>
      <c r="CD97" s="289"/>
      <c r="CE97" s="289"/>
      <c r="CF97" s="289"/>
      <c r="CG97" s="289"/>
      <c r="CH97" s="289"/>
      <c r="CI97" s="289"/>
      <c r="CJ97" s="289"/>
      <c r="CK97" s="289"/>
      <c r="CL97" s="289"/>
      <c r="CM97" s="289"/>
      <c r="CN97" s="289"/>
      <c r="CO97" s="289"/>
      <c r="CP97" s="289"/>
      <c r="CQ97" s="289"/>
      <c r="CR97" s="289"/>
      <c r="CS97" s="289"/>
      <c r="CT97" s="289"/>
      <c r="CU97" s="289"/>
    </row>
    <row r="98" spans="2:99" ht="57" customHeight="1" x14ac:dyDescent="0.35">
      <c r="B98" s="308" t="s">
        <v>1637</v>
      </c>
      <c r="C98" s="303" t="s">
        <v>1638</v>
      </c>
      <c r="D98" s="282">
        <v>87</v>
      </c>
      <c r="E98" s="282" t="s">
        <v>1639</v>
      </c>
      <c r="F98" s="283" t="s">
        <v>1640</v>
      </c>
      <c r="G98" s="284" t="s">
        <v>1096</v>
      </c>
      <c r="H98" s="284" t="s">
        <v>290</v>
      </c>
      <c r="I98" s="283" t="s">
        <v>1641</v>
      </c>
      <c r="J98" s="284" t="s">
        <v>1098</v>
      </c>
      <c r="K98" s="284" t="s">
        <v>1642</v>
      </c>
      <c r="L98" s="283" t="s">
        <v>1625</v>
      </c>
      <c r="M98" s="285"/>
      <c r="N98" s="284" t="s">
        <v>1129</v>
      </c>
      <c r="O98" s="283" t="s">
        <v>1643</v>
      </c>
      <c r="P98" s="260"/>
      <c r="Q98" s="282">
        <v>87</v>
      </c>
      <c r="R98" s="286"/>
      <c r="S98" s="287" t="s">
        <v>1240</v>
      </c>
      <c r="T98" s="282" t="s">
        <v>1131</v>
      </c>
      <c r="U98" s="286"/>
      <c r="V98" s="286"/>
      <c r="W98" s="284" t="s">
        <v>1105</v>
      </c>
      <c r="X98" s="284">
        <v>2023</v>
      </c>
      <c r="Y98" s="284">
        <v>2027</v>
      </c>
      <c r="Z98" s="284" t="s">
        <v>1107</v>
      </c>
      <c r="AA98" s="284" t="s">
        <v>1567</v>
      </c>
      <c r="AB98" s="287" t="s">
        <v>1109</v>
      </c>
      <c r="AC98" s="284">
        <v>2023</v>
      </c>
      <c r="AD98" s="288">
        <v>38402.026196716099</v>
      </c>
      <c r="AE98" s="260"/>
      <c r="AF98" s="289"/>
      <c r="AG98" s="289"/>
      <c r="AH98" s="289"/>
      <c r="AI98" s="289"/>
      <c r="AJ98" s="289"/>
      <c r="AK98" s="289"/>
      <c r="AL98" s="289"/>
      <c r="AM98" s="289"/>
      <c r="AN98" s="287" t="s">
        <v>1110</v>
      </c>
      <c r="AO98" s="260"/>
      <c r="AP98" s="289"/>
      <c r="AQ98" s="289"/>
      <c r="AR98" s="289"/>
      <c r="AS98" s="289"/>
      <c r="AU98" s="282">
        <v>87</v>
      </c>
      <c r="AV98" s="289"/>
      <c r="AW98" s="289" t="s">
        <v>854</v>
      </c>
      <c r="AX98" s="289" t="s">
        <v>854</v>
      </c>
      <c r="AY98" s="289" t="s">
        <v>854</v>
      </c>
      <c r="AZ98" s="290" t="s">
        <v>854</v>
      </c>
      <c r="BA98" s="289" t="s">
        <v>854</v>
      </c>
      <c r="BB98" s="289" t="s">
        <v>854</v>
      </c>
      <c r="BC98" s="289" t="s">
        <v>854</v>
      </c>
      <c r="BD98" s="289" t="s">
        <v>854</v>
      </c>
      <c r="BE98" s="289" t="s">
        <v>854</v>
      </c>
      <c r="BF98" s="289" t="s">
        <v>854</v>
      </c>
      <c r="BG98" s="289" t="s">
        <v>854</v>
      </c>
      <c r="BH98" s="289" t="s">
        <v>854</v>
      </c>
      <c r="BI98" s="289" t="s">
        <v>854</v>
      </c>
      <c r="BJ98" s="289" t="s">
        <v>854</v>
      </c>
      <c r="BK98" s="289" t="s">
        <v>854</v>
      </c>
      <c r="BL98" s="289" t="s">
        <v>854</v>
      </c>
      <c r="BM98" s="289"/>
      <c r="BN98" s="289"/>
      <c r="BO98" s="289"/>
      <c r="BP98" s="289"/>
      <c r="BQ98" s="289"/>
      <c r="BR98" s="289"/>
      <c r="BS98" s="289"/>
      <c r="BT98" s="289"/>
      <c r="BU98" s="289"/>
      <c r="BV98" s="289"/>
      <c r="BW98" s="289"/>
      <c r="BY98" s="289"/>
      <c r="BZ98" s="289"/>
      <c r="CA98" s="289"/>
      <c r="CB98" s="289"/>
      <c r="CC98" s="289"/>
      <c r="CD98" s="289"/>
      <c r="CE98" s="289"/>
      <c r="CF98" s="289"/>
      <c r="CG98" s="289"/>
      <c r="CH98" s="289"/>
      <c r="CI98" s="289"/>
      <c r="CJ98" s="289"/>
      <c r="CK98" s="289"/>
      <c r="CL98" s="289"/>
      <c r="CM98" s="289"/>
      <c r="CN98" s="289"/>
      <c r="CO98" s="289"/>
      <c r="CP98" s="289"/>
      <c r="CQ98" s="289"/>
      <c r="CR98" s="289"/>
      <c r="CS98" s="289"/>
      <c r="CT98" s="289"/>
      <c r="CU98" s="289"/>
    </row>
    <row r="99" spans="2:99" ht="84" x14ac:dyDescent="0.35">
      <c r="B99" s="308" t="s">
        <v>1644</v>
      </c>
      <c r="C99" s="303" t="s">
        <v>1645</v>
      </c>
      <c r="D99" s="282">
        <v>88</v>
      </c>
      <c r="E99" s="282" t="s">
        <v>1646</v>
      </c>
      <c r="F99" s="287" t="s">
        <v>1647</v>
      </c>
      <c r="G99" s="284" t="s">
        <v>1096</v>
      </c>
      <c r="H99" s="284" t="s">
        <v>290</v>
      </c>
      <c r="I99" s="287" t="s">
        <v>1648</v>
      </c>
      <c r="J99" s="284" t="s">
        <v>1098</v>
      </c>
      <c r="K99" s="284" t="s">
        <v>1624</v>
      </c>
      <c r="L99" s="287" t="s">
        <v>1625</v>
      </c>
      <c r="M99" s="291"/>
      <c r="N99" s="284" t="s">
        <v>1129</v>
      </c>
      <c r="O99" s="287" t="s">
        <v>1649</v>
      </c>
      <c r="P99" s="260"/>
      <c r="Q99" s="282">
        <v>88</v>
      </c>
      <c r="R99" s="286"/>
      <c r="S99" s="287" t="s">
        <v>1240</v>
      </c>
      <c r="T99" s="282" t="s">
        <v>1131</v>
      </c>
      <c r="U99" s="286"/>
      <c r="V99" s="286"/>
      <c r="W99" s="284" t="s">
        <v>1105</v>
      </c>
      <c r="X99" s="284">
        <v>2022</v>
      </c>
      <c r="Y99" s="284">
        <v>2025</v>
      </c>
      <c r="Z99" s="284" t="s">
        <v>1107</v>
      </c>
      <c r="AA99" s="284" t="s">
        <v>1567</v>
      </c>
      <c r="AB99" s="287" t="s">
        <v>1109</v>
      </c>
      <c r="AC99" s="284">
        <v>2023</v>
      </c>
      <c r="AD99" s="288">
        <v>38402.026196716099</v>
      </c>
      <c r="AE99" s="260"/>
      <c r="AF99" s="289"/>
      <c r="AG99" s="289"/>
      <c r="AH99" s="289"/>
      <c r="AI99" s="289"/>
      <c r="AJ99" s="289"/>
      <c r="AK99" s="289"/>
      <c r="AL99" s="289"/>
      <c r="AM99" s="289"/>
      <c r="AN99" s="287" t="s">
        <v>1110</v>
      </c>
      <c r="AO99" s="260"/>
      <c r="AP99" s="289"/>
      <c r="AQ99" s="289"/>
      <c r="AR99" s="289"/>
      <c r="AS99" s="289"/>
      <c r="AU99" s="282">
        <v>88</v>
      </c>
      <c r="AV99" s="289"/>
      <c r="AW99" s="289" t="s">
        <v>854</v>
      </c>
      <c r="AX99" s="289" t="s">
        <v>854</v>
      </c>
      <c r="AY99" s="289" t="s">
        <v>854</v>
      </c>
      <c r="AZ99" s="290" t="s">
        <v>854</v>
      </c>
      <c r="BA99" s="289" t="s">
        <v>854</v>
      </c>
      <c r="BB99" s="289" t="s">
        <v>854</v>
      </c>
      <c r="BC99" s="289" t="s">
        <v>854</v>
      </c>
      <c r="BD99" s="289" t="s">
        <v>854</v>
      </c>
      <c r="BE99" s="289" t="s">
        <v>854</v>
      </c>
      <c r="BF99" s="289" t="s">
        <v>854</v>
      </c>
      <c r="BG99" s="289" t="s">
        <v>854</v>
      </c>
      <c r="BH99" s="289" t="s">
        <v>854</v>
      </c>
      <c r="BI99" s="289" t="s">
        <v>854</v>
      </c>
      <c r="BJ99" s="289" t="s">
        <v>854</v>
      </c>
      <c r="BK99" s="289" t="s">
        <v>854</v>
      </c>
      <c r="BL99" s="289" t="s">
        <v>854</v>
      </c>
      <c r="BM99" s="289"/>
      <c r="BN99" s="289"/>
      <c r="BO99" s="289"/>
      <c r="BP99" s="289"/>
      <c r="BQ99" s="289"/>
      <c r="BR99" s="289"/>
      <c r="BS99" s="289"/>
      <c r="BT99" s="289"/>
      <c r="BU99" s="289"/>
      <c r="BV99" s="289"/>
      <c r="BW99" s="289"/>
      <c r="BY99" s="289"/>
      <c r="BZ99" s="289"/>
      <c r="CA99" s="289"/>
      <c r="CB99" s="289"/>
      <c r="CC99" s="289"/>
      <c r="CD99" s="289"/>
      <c r="CE99" s="289"/>
      <c r="CF99" s="289"/>
      <c r="CG99" s="289"/>
      <c r="CH99" s="289"/>
      <c r="CI99" s="289"/>
      <c r="CJ99" s="289"/>
      <c r="CK99" s="289"/>
      <c r="CL99" s="289"/>
      <c r="CM99" s="289"/>
      <c r="CN99" s="289"/>
      <c r="CO99" s="289"/>
      <c r="CP99" s="289"/>
      <c r="CQ99" s="289"/>
      <c r="CR99" s="289"/>
      <c r="CS99" s="289"/>
      <c r="CT99" s="289"/>
      <c r="CU99" s="289"/>
    </row>
    <row r="100" spans="2:99" ht="51" customHeight="1" x14ac:dyDescent="0.35">
      <c r="B100" s="308" t="s">
        <v>1650</v>
      </c>
      <c r="C100" s="303" t="s">
        <v>1651</v>
      </c>
      <c r="D100" s="282">
        <v>89</v>
      </c>
      <c r="E100" s="282" t="s">
        <v>1652</v>
      </c>
      <c r="F100" s="283" t="s">
        <v>1653</v>
      </c>
      <c r="G100" s="284" t="s">
        <v>1096</v>
      </c>
      <c r="H100" s="284" t="s">
        <v>290</v>
      </c>
      <c r="I100" s="283" t="s">
        <v>1623</v>
      </c>
      <c r="J100" s="284" t="s">
        <v>1098</v>
      </c>
      <c r="K100" s="284" t="s">
        <v>1624</v>
      </c>
      <c r="L100" s="283" t="s">
        <v>1625</v>
      </c>
      <c r="M100" s="285"/>
      <c r="N100" s="284" t="s">
        <v>1129</v>
      </c>
      <c r="O100" s="283" t="s">
        <v>1654</v>
      </c>
      <c r="P100" s="260"/>
      <c r="Q100" s="282">
        <v>89</v>
      </c>
      <c r="R100" s="286"/>
      <c r="S100" s="287" t="s">
        <v>1240</v>
      </c>
      <c r="T100" s="282" t="s">
        <v>1131</v>
      </c>
      <c r="U100" s="286"/>
      <c r="V100" s="286"/>
      <c r="W100" s="284" t="s">
        <v>1105</v>
      </c>
      <c r="X100" s="284">
        <v>2022</v>
      </c>
      <c r="Y100" s="284">
        <v>2027</v>
      </c>
      <c r="Z100" s="284" t="s">
        <v>1107</v>
      </c>
      <c r="AA100" s="284" t="s">
        <v>1567</v>
      </c>
      <c r="AB100" s="287" t="s">
        <v>1109</v>
      </c>
      <c r="AC100" s="284">
        <v>2023</v>
      </c>
      <c r="AD100" s="288">
        <v>38402.026196716099</v>
      </c>
      <c r="AE100" s="260"/>
      <c r="AF100" s="289"/>
      <c r="AG100" s="289"/>
      <c r="AH100" s="289"/>
      <c r="AI100" s="289"/>
      <c r="AJ100" s="289"/>
      <c r="AK100" s="289"/>
      <c r="AL100" s="289"/>
      <c r="AM100" s="289"/>
      <c r="AN100" s="287" t="s">
        <v>1110</v>
      </c>
      <c r="AO100" s="260"/>
      <c r="AP100" s="289"/>
      <c r="AQ100" s="289"/>
      <c r="AR100" s="289"/>
      <c r="AS100" s="289"/>
      <c r="AU100" s="282">
        <v>89</v>
      </c>
      <c r="AV100" s="289"/>
      <c r="AW100" s="289" t="s">
        <v>854</v>
      </c>
      <c r="AX100" s="289" t="s">
        <v>854</v>
      </c>
      <c r="AY100" s="289" t="s">
        <v>854</v>
      </c>
      <c r="AZ100" s="290" t="s">
        <v>854</v>
      </c>
      <c r="BA100" s="289" t="s">
        <v>854</v>
      </c>
      <c r="BB100" s="289" t="s">
        <v>854</v>
      </c>
      <c r="BC100" s="289" t="s">
        <v>854</v>
      </c>
      <c r="BD100" s="289" t="s">
        <v>854</v>
      </c>
      <c r="BE100" s="289" t="s">
        <v>854</v>
      </c>
      <c r="BF100" s="289" t="s">
        <v>854</v>
      </c>
      <c r="BG100" s="289" t="s">
        <v>854</v>
      </c>
      <c r="BH100" s="289" t="s">
        <v>854</v>
      </c>
      <c r="BI100" s="289" t="s">
        <v>854</v>
      </c>
      <c r="BJ100" s="289" t="s">
        <v>854</v>
      </c>
      <c r="BK100" s="289" t="s">
        <v>854</v>
      </c>
      <c r="BL100" s="289" t="s">
        <v>854</v>
      </c>
      <c r="BM100" s="289"/>
      <c r="BN100" s="289"/>
      <c r="BO100" s="289"/>
      <c r="BP100" s="289"/>
      <c r="BQ100" s="289"/>
      <c r="BR100" s="289"/>
      <c r="BS100" s="289"/>
      <c r="BT100" s="289"/>
      <c r="BU100" s="289"/>
      <c r="BV100" s="289"/>
      <c r="BW100" s="289"/>
      <c r="BY100" s="289"/>
      <c r="BZ100" s="289"/>
      <c r="CA100" s="289"/>
      <c r="CB100" s="289"/>
      <c r="CC100" s="289"/>
      <c r="CD100" s="289"/>
      <c r="CE100" s="289"/>
      <c r="CF100" s="289"/>
      <c r="CG100" s="289"/>
      <c r="CH100" s="289"/>
      <c r="CI100" s="289"/>
      <c r="CJ100" s="289"/>
      <c r="CK100" s="289"/>
      <c r="CL100" s="289"/>
      <c r="CM100" s="289"/>
      <c r="CN100" s="289"/>
      <c r="CO100" s="289"/>
      <c r="CP100" s="289"/>
      <c r="CQ100" s="289"/>
      <c r="CR100" s="289"/>
      <c r="CS100" s="289"/>
      <c r="CT100" s="289"/>
      <c r="CU100" s="289"/>
    </row>
    <row r="101" spans="2:99" ht="43.5" x14ac:dyDescent="0.35">
      <c r="B101" s="308" t="s">
        <v>1655</v>
      </c>
      <c r="C101" s="303" t="s">
        <v>1656</v>
      </c>
      <c r="D101" s="282">
        <v>90</v>
      </c>
      <c r="E101" s="282" t="s">
        <v>1657</v>
      </c>
      <c r="F101" s="287" t="s">
        <v>1658</v>
      </c>
      <c r="G101" s="284" t="s">
        <v>1096</v>
      </c>
      <c r="H101" s="284" t="s">
        <v>290</v>
      </c>
      <c r="I101" s="287" t="s">
        <v>1659</v>
      </c>
      <c r="J101" s="284" t="s">
        <v>1098</v>
      </c>
      <c r="K101" s="284" t="s">
        <v>1642</v>
      </c>
      <c r="L101" s="287" t="s">
        <v>1625</v>
      </c>
      <c r="M101" s="291"/>
      <c r="N101" s="284" t="s">
        <v>1129</v>
      </c>
      <c r="O101" s="287" t="s">
        <v>1660</v>
      </c>
      <c r="P101" s="260"/>
      <c r="Q101" s="282">
        <v>90</v>
      </c>
      <c r="R101" s="286"/>
      <c r="S101" s="287" t="s">
        <v>1240</v>
      </c>
      <c r="T101" s="282" t="s">
        <v>1131</v>
      </c>
      <c r="U101" s="286"/>
      <c r="V101" s="286"/>
      <c r="W101" s="284" t="s">
        <v>1105</v>
      </c>
      <c r="X101" s="284">
        <v>2022</v>
      </c>
      <c r="Y101" s="284">
        <v>2027</v>
      </c>
      <c r="Z101" s="284" t="s">
        <v>1107</v>
      </c>
      <c r="AA101" s="284" t="s">
        <v>1567</v>
      </c>
      <c r="AB101" s="287" t="s">
        <v>1109</v>
      </c>
      <c r="AC101" s="284">
        <v>2023</v>
      </c>
      <c r="AD101" s="288">
        <v>38402.026196716099</v>
      </c>
      <c r="AE101" s="260"/>
      <c r="AF101" s="289"/>
      <c r="AG101" s="289"/>
      <c r="AH101" s="289"/>
      <c r="AI101" s="289"/>
      <c r="AJ101" s="289"/>
      <c r="AK101" s="289"/>
      <c r="AL101" s="289"/>
      <c r="AM101" s="289"/>
      <c r="AN101" s="287" t="s">
        <v>1110</v>
      </c>
      <c r="AO101" s="260"/>
      <c r="AP101" s="289"/>
      <c r="AQ101" s="289"/>
      <c r="AR101" s="289"/>
      <c r="AS101" s="289"/>
      <c r="AU101" s="282">
        <v>90</v>
      </c>
      <c r="AV101" s="289"/>
      <c r="AW101" s="289" t="s">
        <v>854</v>
      </c>
      <c r="AX101" s="289" t="s">
        <v>854</v>
      </c>
      <c r="AY101" s="289" t="s">
        <v>854</v>
      </c>
      <c r="AZ101" s="290">
        <v>640</v>
      </c>
      <c r="BA101" s="289" t="s">
        <v>854</v>
      </c>
      <c r="BB101" s="289" t="s">
        <v>854</v>
      </c>
      <c r="BC101" s="289" t="s">
        <v>854</v>
      </c>
      <c r="BD101" s="289" t="s">
        <v>854</v>
      </c>
      <c r="BE101" s="289" t="s">
        <v>854</v>
      </c>
      <c r="BF101" s="289" t="s">
        <v>854</v>
      </c>
      <c r="BG101" s="289" t="s">
        <v>854</v>
      </c>
      <c r="BH101" s="289" t="s">
        <v>854</v>
      </c>
      <c r="BI101" s="289" t="s">
        <v>854</v>
      </c>
      <c r="BJ101" s="289" t="s">
        <v>854</v>
      </c>
      <c r="BK101" s="289" t="s">
        <v>854</v>
      </c>
      <c r="BL101" s="289" t="s">
        <v>854</v>
      </c>
      <c r="BM101" s="289"/>
      <c r="BN101" s="289"/>
      <c r="BO101" s="289"/>
      <c r="BP101" s="289"/>
      <c r="BQ101" s="289"/>
      <c r="BR101" s="289"/>
      <c r="BS101" s="289"/>
      <c r="BT101" s="289"/>
      <c r="BU101" s="289"/>
      <c r="BV101" s="289"/>
      <c r="BW101" s="289"/>
      <c r="BY101" s="289"/>
      <c r="BZ101" s="289"/>
      <c r="CA101" s="289"/>
      <c r="CB101" s="289"/>
      <c r="CC101" s="289"/>
      <c r="CD101" s="289"/>
      <c r="CE101" s="289"/>
      <c r="CF101" s="289"/>
      <c r="CG101" s="289"/>
      <c r="CH101" s="289"/>
      <c r="CI101" s="289"/>
      <c r="CJ101" s="289"/>
      <c r="CK101" s="289"/>
      <c r="CL101" s="289"/>
      <c r="CM101" s="289"/>
      <c r="CN101" s="289"/>
      <c r="CO101" s="289"/>
      <c r="CP101" s="289"/>
      <c r="CQ101" s="289"/>
      <c r="CR101" s="289"/>
      <c r="CS101" s="289"/>
      <c r="CT101" s="289"/>
      <c r="CU101" s="289"/>
    </row>
    <row r="102" spans="2:99" ht="52.5" x14ac:dyDescent="0.35">
      <c r="B102" s="308" t="s">
        <v>1661</v>
      </c>
      <c r="C102" s="303" t="s">
        <v>1662</v>
      </c>
      <c r="D102" s="282">
        <v>91</v>
      </c>
      <c r="E102" s="282" t="s">
        <v>1663</v>
      </c>
      <c r="F102" s="283" t="s">
        <v>1664</v>
      </c>
      <c r="G102" s="284" t="s">
        <v>1096</v>
      </c>
      <c r="H102" s="284" t="s">
        <v>290</v>
      </c>
      <c r="I102" s="283" t="s">
        <v>1665</v>
      </c>
      <c r="J102" s="284" t="s">
        <v>1098</v>
      </c>
      <c r="K102" s="284" t="s">
        <v>1624</v>
      </c>
      <c r="L102" s="283" t="s">
        <v>1185</v>
      </c>
      <c r="M102" s="285"/>
      <c r="N102" s="284" t="s">
        <v>1129</v>
      </c>
      <c r="O102" s="283" t="s">
        <v>1666</v>
      </c>
      <c r="P102" s="260"/>
      <c r="Q102" s="282">
        <v>91</v>
      </c>
      <c r="R102" s="286"/>
      <c r="S102" s="287" t="s">
        <v>1667</v>
      </c>
      <c r="T102" s="282" t="s">
        <v>1131</v>
      </c>
      <c r="U102" s="286"/>
      <c r="V102" s="286"/>
      <c r="W102" s="284" t="s">
        <v>1105</v>
      </c>
      <c r="X102" s="284">
        <v>2021</v>
      </c>
      <c r="Y102" s="284" t="s">
        <v>1143</v>
      </c>
      <c r="Z102" s="284" t="s">
        <v>1107</v>
      </c>
      <c r="AA102" s="284" t="s">
        <v>1567</v>
      </c>
      <c r="AB102" s="287" t="s">
        <v>1109</v>
      </c>
      <c r="AC102" s="284">
        <v>2023</v>
      </c>
      <c r="AD102" s="288">
        <v>38402.026196716099</v>
      </c>
      <c r="AE102" s="260"/>
      <c r="AF102" s="289"/>
      <c r="AG102" s="289"/>
      <c r="AH102" s="289"/>
      <c r="AI102" s="289"/>
      <c r="AJ102" s="289"/>
      <c r="AK102" s="289"/>
      <c r="AL102" s="289"/>
      <c r="AM102" s="289"/>
      <c r="AN102" s="287" t="s">
        <v>1110</v>
      </c>
      <c r="AO102" s="260"/>
      <c r="AP102" s="289"/>
      <c r="AQ102" s="289"/>
      <c r="AR102" s="289"/>
      <c r="AS102" s="289"/>
      <c r="AU102" s="282">
        <v>91</v>
      </c>
      <c r="AV102" s="289"/>
      <c r="AW102" s="289" t="s">
        <v>854</v>
      </c>
      <c r="AX102" s="289" t="s">
        <v>854</v>
      </c>
      <c r="AY102" s="289" t="s">
        <v>854</v>
      </c>
      <c r="AZ102" s="290">
        <v>160</v>
      </c>
      <c r="BA102" s="289" t="s">
        <v>854</v>
      </c>
      <c r="BB102" s="289" t="s">
        <v>854</v>
      </c>
      <c r="BC102" s="289" t="s">
        <v>854</v>
      </c>
      <c r="BD102" s="289" t="s">
        <v>854</v>
      </c>
      <c r="BE102" s="289" t="s">
        <v>854</v>
      </c>
      <c r="BF102" s="289" t="s">
        <v>854</v>
      </c>
      <c r="BG102" s="289" t="s">
        <v>854</v>
      </c>
      <c r="BH102" s="289" t="s">
        <v>854</v>
      </c>
      <c r="BI102" s="289" t="s">
        <v>854</v>
      </c>
      <c r="BJ102" s="289" t="s">
        <v>854</v>
      </c>
      <c r="BK102" s="289" t="s">
        <v>854</v>
      </c>
      <c r="BL102" s="289" t="s">
        <v>854</v>
      </c>
      <c r="BM102" s="289"/>
      <c r="BN102" s="289"/>
      <c r="BO102" s="289"/>
      <c r="BP102" s="289"/>
      <c r="BQ102" s="289"/>
      <c r="BR102" s="289"/>
      <c r="BS102" s="289"/>
      <c r="BT102" s="289"/>
      <c r="BU102" s="289"/>
      <c r="BV102" s="289"/>
      <c r="BW102" s="289"/>
      <c r="BY102" s="289"/>
      <c r="BZ102" s="289"/>
      <c r="CA102" s="289"/>
      <c r="CB102" s="289"/>
      <c r="CC102" s="289"/>
      <c r="CD102" s="289"/>
      <c r="CE102" s="289"/>
      <c r="CF102" s="289"/>
      <c r="CG102" s="289"/>
      <c r="CH102" s="289"/>
      <c r="CI102" s="289"/>
      <c r="CJ102" s="289"/>
      <c r="CK102" s="289"/>
      <c r="CL102" s="289"/>
      <c r="CM102" s="289"/>
      <c r="CN102" s="289"/>
      <c r="CO102" s="289"/>
      <c r="CP102" s="289"/>
      <c r="CQ102" s="289"/>
      <c r="CR102" s="289"/>
      <c r="CS102" s="289"/>
      <c r="CT102" s="289"/>
      <c r="CU102" s="289"/>
    </row>
    <row r="103" spans="2:99" ht="52.5" x14ac:dyDescent="0.35">
      <c r="B103" s="308" t="s">
        <v>1668</v>
      </c>
      <c r="C103" s="303" t="s">
        <v>1669</v>
      </c>
      <c r="D103" s="282">
        <v>92</v>
      </c>
      <c r="E103" s="282" t="s">
        <v>1670</v>
      </c>
      <c r="F103" s="287" t="s">
        <v>1671</v>
      </c>
      <c r="G103" s="284" t="s">
        <v>1096</v>
      </c>
      <c r="H103" s="284" t="s">
        <v>290</v>
      </c>
      <c r="I103" s="287" t="s">
        <v>1665</v>
      </c>
      <c r="J103" s="284" t="s">
        <v>1098</v>
      </c>
      <c r="K103" s="284" t="s">
        <v>1624</v>
      </c>
      <c r="L103" s="287" t="s">
        <v>1185</v>
      </c>
      <c r="M103" s="291"/>
      <c r="N103" s="284" t="s">
        <v>1129</v>
      </c>
      <c r="O103" s="287" t="s">
        <v>1672</v>
      </c>
      <c r="P103" s="260"/>
      <c r="Q103" s="282">
        <v>92</v>
      </c>
      <c r="R103" s="286"/>
      <c r="S103" s="287" t="s">
        <v>1667</v>
      </c>
      <c r="T103" s="282" t="s">
        <v>1131</v>
      </c>
      <c r="U103" s="286"/>
      <c r="V103" s="286"/>
      <c r="W103" s="284" t="s">
        <v>1105</v>
      </c>
      <c r="X103" s="284">
        <v>2021</v>
      </c>
      <c r="Y103" s="284" t="s">
        <v>1143</v>
      </c>
      <c r="Z103" s="284" t="s">
        <v>1107</v>
      </c>
      <c r="AA103" s="284" t="s">
        <v>1567</v>
      </c>
      <c r="AB103" s="287" t="s">
        <v>1109</v>
      </c>
      <c r="AC103" s="284">
        <v>2023</v>
      </c>
      <c r="AD103" s="288">
        <v>38402.026196716099</v>
      </c>
      <c r="AE103" s="260"/>
      <c r="AF103" s="289"/>
      <c r="AG103" s="289"/>
      <c r="AH103" s="289"/>
      <c r="AI103" s="289"/>
      <c r="AJ103" s="289"/>
      <c r="AK103" s="289"/>
      <c r="AL103" s="289"/>
      <c r="AM103" s="289"/>
      <c r="AN103" s="287" t="s">
        <v>1110</v>
      </c>
      <c r="AO103" s="260"/>
      <c r="AP103" s="289"/>
      <c r="AQ103" s="289"/>
      <c r="AR103" s="289"/>
      <c r="AS103" s="289"/>
      <c r="AU103" s="282">
        <v>92</v>
      </c>
      <c r="AV103" s="289"/>
      <c r="AW103" s="289" t="s">
        <v>854</v>
      </c>
      <c r="AX103" s="289" t="s">
        <v>854</v>
      </c>
      <c r="AY103" s="289" t="s">
        <v>854</v>
      </c>
      <c r="AZ103" s="290">
        <v>170</v>
      </c>
      <c r="BA103" s="289" t="s">
        <v>854</v>
      </c>
      <c r="BB103" s="289" t="s">
        <v>854</v>
      </c>
      <c r="BC103" s="289" t="s">
        <v>854</v>
      </c>
      <c r="BD103" s="289" t="s">
        <v>854</v>
      </c>
      <c r="BE103" s="289" t="s">
        <v>854</v>
      </c>
      <c r="BF103" s="289" t="s">
        <v>854</v>
      </c>
      <c r="BG103" s="289" t="s">
        <v>854</v>
      </c>
      <c r="BH103" s="289" t="s">
        <v>854</v>
      </c>
      <c r="BI103" s="289" t="s">
        <v>854</v>
      </c>
      <c r="BJ103" s="289" t="s">
        <v>854</v>
      </c>
      <c r="BK103" s="289" t="s">
        <v>854</v>
      </c>
      <c r="BL103" s="289" t="s">
        <v>854</v>
      </c>
      <c r="BM103" s="289"/>
      <c r="BN103" s="289"/>
      <c r="BO103" s="289"/>
      <c r="BP103" s="289"/>
      <c r="BQ103" s="289"/>
      <c r="BR103" s="289"/>
      <c r="BS103" s="289"/>
      <c r="BT103" s="289"/>
      <c r="BU103" s="289"/>
      <c r="BV103" s="289"/>
      <c r="BW103" s="289"/>
      <c r="BY103" s="289"/>
      <c r="BZ103" s="289"/>
      <c r="CA103" s="289"/>
      <c r="CB103" s="289"/>
      <c r="CC103" s="289"/>
      <c r="CD103" s="289"/>
      <c r="CE103" s="289"/>
      <c r="CF103" s="289"/>
      <c r="CG103" s="289"/>
      <c r="CH103" s="289"/>
      <c r="CI103" s="289"/>
      <c r="CJ103" s="289"/>
      <c r="CK103" s="289"/>
      <c r="CL103" s="289"/>
      <c r="CM103" s="289"/>
      <c r="CN103" s="289"/>
      <c r="CO103" s="289"/>
      <c r="CP103" s="289"/>
      <c r="CQ103" s="289"/>
      <c r="CR103" s="289"/>
      <c r="CS103" s="289"/>
      <c r="CT103" s="289"/>
      <c r="CU103" s="289"/>
    </row>
    <row r="104" spans="2:99" ht="82.5" customHeight="1" x14ac:dyDescent="0.35">
      <c r="B104" s="308" t="s">
        <v>1673</v>
      </c>
      <c r="C104" s="303" t="s">
        <v>1674</v>
      </c>
      <c r="D104" s="282">
        <v>93</v>
      </c>
      <c r="E104" s="282" t="s">
        <v>1675</v>
      </c>
      <c r="F104" s="283" t="s">
        <v>1676</v>
      </c>
      <c r="G104" s="284" t="s">
        <v>1096</v>
      </c>
      <c r="H104" s="284" t="s">
        <v>290</v>
      </c>
      <c r="I104" s="283" t="s">
        <v>1677</v>
      </c>
      <c r="J104" s="284" t="s">
        <v>1098</v>
      </c>
      <c r="K104" s="284" t="s">
        <v>1624</v>
      </c>
      <c r="L104" s="283" t="s">
        <v>1565</v>
      </c>
      <c r="M104" s="285"/>
      <c r="N104" s="284" t="s">
        <v>1129</v>
      </c>
      <c r="O104" s="283" t="s">
        <v>1678</v>
      </c>
      <c r="P104" s="260"/>
      <c r="Q104" s="282">
        <v>93</v>
      </c>
      <c r="R104" s="286"/>
      <c r="S104" s="287" t="s">
        <v>1667</v>
      </c>
      <c r="T104" s="282" t="s">
        <v>1296</v>
      </c>
      <c r="U104" s="286"/>
      <c r="V104" s="286"/>
      <c r="W104" s="284" t="s">
        <v>1105</v>
      </c>
      <c r="X104" s="284">
        <v>2023</v>
      </c>
      <c r="Y104" s="284">
        <v>2027</v>
      </c>
      <c r="Z104" s="284" t="s">
        <v>1107</v>
      </c>
      <c r="AA104" s="284" t="s">
        <v>1567</v>
      </c>
      <c r="AB104" s="287" t="s">
        <v>1109</v>
      </c>
      <c r="AC104" s="284">
        <v>2023</v>
      </c>
      <c r="AD104" s="288">
        <v>38402.026196716099</v>
      </c>
      <c r="AE104" s="260"/>
      <c r="AF104" s="289"/>
      <c r="AG104" s="289"/>
      <c r="AH104" s="289"/>
      <c r="AI104" s="289"/>
      <c r="AJ104" s="289"/>
      <c r="AK104" s="289"/>
      <c r="AL104" s="289"/>
      <c r="AM104" s="289"/>
      <c r="AN104" s="287" t="s">
        <v>1110</v>
      </c>
      <c r="AO104" s="260"/>
      <c r="AP104" s="289"/>
      <c r="AQ104" s="289"/>
      <c r="AR104" s="289"/>
      <c r="AS104" s="289"/>
      <c r="AU104" s="282">
        <v>93</v>
      </c>
      <c r="AV104" s="289"/>
      <c r="AW104" s="289" t="s">
        <v>854</v>
      </c>
      <c r="AX104" s="289" t="s">
        <v>854</v>
      </c>
      <c r="AY104" s="289" t="s">
        <v>854</v>
      </c>
      <c r="AZ104" s="290" t="s">
        <v>854</v>
      </c>
      <c r="BA104" s="289" t="s">
        <v>854</v>
      </c>
      <c r="BB104" s="289" t="s">
        <v>854</v>
      </c>
      <c r="BC104" s="289" t="s">
        <v>854</v>
      </c>
      <c r="BD104" s="289" t="s">
        <v>854</v>
      </c>
      <c r="BE104" s="289" t="s">
        <v>854</v>
      </c>
      <c r="BF104" s="289" t="s">
        <v>854</v>
      </c>
      <c r="BG104" s="289" t="s">
        <v>854</v>
      </c>
      <c r="BH104" s="289" t="s">
        <v>854</v>
      </c>
      <c r="BI104" s="289" t="s">
        <v>854</v>
      </c>
      <c r="BJ104" s="289" t="s">
        <v>854</v>
      </c>
      <c r="BK104" s="289" t="s">
        <v>854</v>
      </c>
      <c r="BL104" s="289" t="s">
        <v>854</v>
      </c>
      <c r="BM104" s="289"/>
      <c r="BN104" s="289"/>
      <c r="BO104" s="289"/>
      <c r="BP104" s="289"/>
      <c r="BQ104" s="289"/>
      <c r="BR104" s="289"/>
      <c r="BS104" s="289"/>
      <c r="BT104" s="289"/>
      <c r="BU104" s="289"/>
      <c r="BV104" s="289"/>
      <c r="BW104" s="289"/>
      <c r="BY104" s="289"/>
      <c r="BZ104" s="289"/>
      <c r="CA104" s="289"/>
      <c r="CB104" s="289"/>
      <c r="CC104" s="289"/>
      <c r="CD104" s="289"/>
      <c r="CE104" s="289"/>
      <c r="CF104" s="289"/>
      <c r="CG104" s="289"/>
      <c r="CH104" s="289"/>
      <c r="CI104" s="289"/>
      <c r="CJ104" s="289"/>
      <c r="CK104" s="289"/>
      <c r="CL104" s="289"/>
      <c r="CM104" s="289"/>
      <c r="CN104" s="289"/>
      <c r="CO104" s="289"/>
      <c r="CP104" s="289"/>
      <c r="CQ104" s="289"/>
      <c r="CR104" s="289"/>
      <c r="CS104" s="289"/>
      <c r="CT104" s="289"/>
      <c r="CU104" s="289"/>
    </row>
    <row r="105" spans="2:99" ht="63" x14ac:dyDescent="0.35">
      <c r="B105" s="308" t="s">
        <v>1679</v>
      </c>
      <c r="C105" s="303" t="s">
        <v>1680</v>
      </c>
      <c r="D105" s="282">
        <v>94</v>
      </c>
      <c r="E105" s="282" t="s">
        <v>1681</v>
      </c>
      <c r="F105" s="287" t="s">
        <v>1682</v>
      </c>
      <c r="G105" s="284" t="s">
        <v>1096</v>
      </c>
      <c r="H105" s="284" t="s">
        <v>290</v>
      </c>
      <c r="I105" s="287" t="s">
        <v>1677</v>
      </c>
      <c r="J105" s="284" t="s">
        <v>1098</v>
      </c>
      <c r="K105" s="284" t="s">
        <v>1624</v>
      </c>
      <c r="L105" s="287" t="s">
        <v>1565</v>
      </c>
      <c r="M105" s="291"/>
      <c r="N105" s="284" t="s">
        <v>1129</v>
      </c>
      <c r="O105" s="287" t="s">
        <v>1683</v>
      </c>
      <c r="P105" s="260"/>
      <c r="Q105" s="282">
        <v>94</v>
      </c>
      <c r="R105" s="286"/>
      <c r="S105" s="287" t="s">
        <v>1684</v>
      </c>
      <c r="T105" s="282" t="s">
        <v>1296</v>
      </c>
      <c r="U105" s="286"/>
      <c r="V105" s="286"/>
      <c r="W105" s="284" t="s">
        <v>1105</v>
      </c>
      <c r="X105" s="284">
        <v>2023</v>
      </c>
      <c r="Y105" s="284">
        <v>2027</v>
      </c>
      <c r="Z105" s="284" t="s">
        <v>1107</v>
      </c>
      <c r="AA105" s="284" t="s">
        <v>1567</v>
      </c>
      <c r="AB105" s="287" t="s">
        <v>1109</v>
      </c>
      <c r="AC105" s="284">
        <v>2023</v>
      </c>
      <c r="AD105" s="288">
        <v>38402.026196716099</v>
      </c>
      <c r="AE105" s="260"/>
      <c r="AF105" s="289"/>
      <c r="AG105" s="289"/>
      <c r="AH105" s="289"/>
      <c r="AI105" s="289"/>
      <c r="AJ105" s="289"/>
      <c r="AK105" s="289"/>
      <c r="AL105" s="289"/>
      <c r="AM105" s="289"/>
      <c r="AN105" s="287" t="s">
        <v>1110</v>
      </c>
      <c r="AO105" s="260"/>
      <c r="AP105" s="289"/>
      <c r="AQ105" s="289"/>
      <c r="AR105" s="289"/>
      <c r="AS105" s="289"/>
      <c r="AU105" s="282">
        <v>94</v>
      </c>
      <c r="AV105" s="289"/>
      <c r="AW105" s="289" t="s">
        <v>854</v>
      </c>
      <c r="AX105" s="289" t="s">
        <v>854</v>
      </c>
      <c r="AY105" s="289" t="s">
        <v>854</v>
      </c>
      <c r="AZ105" s="290" t="s">
        <v>854</v>
      </c>
      <c r="BA105" s="289" t="s">
        <v>854</v>
      </c>
      <c r="BB105" s="289" t="s">
        <v>854</v>
      </c>
      <c r="BC105" s="289" t="s">
        <v>854</v>
      </c>
      <c r="BD105" s="289" t="s">
        <v>854</v>
      </c>
      <c r="BE105" s="289" t="s">
        <v>854</v>
      </c>
      <c r="BF105" s="289" t="s">
        <v>854</v>
      </c>
      <c r="BG105" s="289" t="s">
        <v>854</v>
      </c>
      <c r="BH105" s="289" t="s">
        <v>854</v>
      </c>
      <c r="BI105" s="289" t="s">
        <v>854</v>
      </c>
      <c r="BJ105" s="289" t="s">
        <v>854</v>
      </c>
      <c r="BK105" s="289" t="s">
        <v>854</v>
      </c>
      <c r="BL105" s="289" t="s">
        <v>854</v>
      </c>
      <c r="BM105" s="289"/>
      <c r="BN105" s="289"/>
      <c r="BO105" s="289"/>
      <c r="BP105" s="289"/>
      <c r="BQ105" s="289"/>
      <c r="BR105" s="289"/>
      <c r="BS105" s="289"/>
      <c r="BT105" s="289"/>
      <c r="BU105" s="289"/>
      <c r="BV105" s="289"/>
      <c r="BW105" s="289"/>
      <c r="BY105" s="289"/>
      <c r="BZ105" s="289"/>
      <c r="CA105" s="289"/>
      <c r="CB105" s="289"/>
      <c r="CC105" s="289"/>
      <c r="CD105" s="289"/>
      <c r="CE105" s="289"/>
      <c r="CF105" s="289"/>
      <c r="CG105" s="289"/>
      <c r="CH105" s="289"/>
      <c r="CI105" s="289"/>
      <c r="CJ105" s="289"/>
      <c r="CK105" s="289"/>
      <c r="CL105" s="289"/>
      <c r="CM105" s="289"/>
      <c r="CN105" s="289"/>
      <c r="CO105" s="289"/>
      <c r="CP105" s="289"/>
      <c r="CQ105" s="289"/>
      <c r="CR105" s="289"/>
      <c r="CS105" s="289"/>
      <c r="CT105" s="289"/>
      <c r="CU105" s="289"/>
    </row>
    <row r="106" spans="2:99" ht="72.75" customHeight="1" thickBot="1" x14ac:dyDescent="0.4">
      <c r="B106" s="309" t="s">
        <v>1685</v>
      </c>
      <c r="C106" s="303" t="s">
        <v>1686</v>
      </c>
      <c r="D106" s="282">
        <v>95</v>
      </c>
      <c r="E106" s="282" t="s">
        <v>1687</v>
      </c>
      <c r="F106" s="283" t="s">
        <v>1688</v>
      </c>
      <c r="G106" s="284" t="s">
        <v>1096</v>
      </c>
      <c r="H106" s="284" t="s">
        <v>290</v>
      </c>
      <c r="I106" s="283" t="s">
        <v>1677</v>
      </c>
      <c r="J106" s="284" t="s">
        <v>1098</v>
      </c>
      <c r="K106" s="284" t="s">
        <v>1624</v>
      </c>
      <c r="L106" s="283" t="s">
        <v>1565</v>
      </c>
      <c r="M106" s="285"/>
      <c r="N106" s="284" t="s">
        <v>1129</v>
      </c>
      <c r="O106" s="283" t="s">
        <v>1689</v>
      </c>
      <c r="P106" s="260"/>
      <c r="Q106" s="282">
        <v>95</v>
      </c>
      <c r="R106" s="286"/>
      <c r="S106" s="287" t="s">
        <v>1240</v>
      </c>
      <c r="T106" s="282" t="s">
        <v>1296</v>
      </c>
      <c r="U106" s="286"/>
      <c r="V106" s="286"/>
      <c r="W106" s="284" t="s">
        <v>1105</v>
      </c>
      <c r="X106" s="284">
        <v>2023</v>
      </c>
      <c r="Y106" s="284">
        <v>2027</v>
      </c>
      <c r="Z106" s="284" t="s">
        <v>1107</v>
      </c>
      <c r="AA106" s="284" t="s">
        <v>1567</v>
      </c>
      <c r="AB106" s="287" t="s">
        <v>1109</v>
      </c>
      <c r="AC106" s="284">
        <v>2023</v>
      </c>
      <c r="AD106" s="288">
        <v>38402.026196716099</v>
      </c>
      <c r="AE106" s="260"/>
      <c r="AF106" s="289"/>
      <c r="AG106" s="289"/>
      <c r="AH106" s="289"/>
      <c r="AI106" s="289"/>
      <c r="AJ106" s="289"/>
      <c r="AK106" s="289"/>
      <c r="AL106" s="289"/>
      <c r="AM106" s="289"/>
      <c r="AN106" s="287" t="s">
        <v>1110</v>
      </c>
      <c r="AO106" s="260"/>
      <c r="AP106" s="289"/>
      <c r="AQ106" s="289"/>
      <c r="AR106" s="289"/>
      <c r="AS106" s="289"/>
      <c r="AU106" s="282">
        <v>95</v>
      </c>
      <c r="AV106" s="289"/>
      <c r="AW106" s="289" t="s">
        <v>854</v>
      </c>
      <c r="AX106" s="289" t="s">
        <v>854</v>
      </c>
      <c r="AY106" s="289" t="s">
        <v>854</v>
      </c>
      <c r="AZ106" s="290" t="s">
        <v>854</v>
      </c>
      <c r="BA106" s="289" t="s">
        <v>854</v>
      </c>
      <c r="BB106" s="289" t="s">
        <v>854</v>
      </c>
      <c r="BC106" s="289" t="s">
        <v>854</v>
      </c>
      <c r="BD106" s="289" t="s">
        <v>854</v>
      </c>
      <c r="BE106" s="289" t="s">
        <v>854</v>
      </c>
      <c r="BF106" s="289" t="s">
        <v>854</v>
      </c>
      <c r="BG106" s="289" t="s">
        <v>854</v>
      </c>
      <c r="BH106" s="289" t="s">
        <v>854</v>
      </c>
      <c r="BI106" s="289" t="s">
        <v>854</v>
      </c>
      <c r="BJ106" s="289" t="s">
        <v>854</v>
      </c>
      <c r="BK106" s="289" t="s">
        <v>854</v>
      </c>
      <c r="BL106" s="289" t="s">
        <v>854</v>
      </c>
      <c r="BM106" s="289"/>
      <c r="BN106" s="289"/>
      <c r="BO106" s="289"/>
      <c r="BP106" s="289"/>
      <c r="BQ106" s="289"/>
      <c r="BR106" s="289"/>
      <c r="BS106" s="289"/>
      <c r="BT106" s="289"/>
      <c r="BU106" s="289"/>
      <c r="BV106" s="289"/>
      <c r="BW106" s="289"/>
      <c r="BY106" s="289"/>
      <c r="BZ106" s="289"/>
      <c r="CA106" s="289"/>
      <c r="CB106" s="289"/>
      <c r="CC106" s="289"/>
      <c r="CD106" s="289"/>
      <c r="CE106" s="289"/>
      <c r="CF106" s="289"/>
      <c r="CG106" s="289"/>
      <c r="CH106" s="289"/>
      <c r="CI106" s="289"/>
      <c r="CJ106" s="289"/>
      <c r="CK106" s="289"/>
      <c r="CL106" s="289"/>
      <c r="CM106" s="289"/>
      <c r="CN106" s="289"/>
      <c r="CO106" s="289"/>
      <c r="CP106" s="289"/>
      <c r="CQ106" s="289"/>
      <c r="CR106" s="289"/>
      <c r="CS106" s="289"/>
      <c r="CT106" s="289"/>
      <c r="CU106" s="289"/>
    </row>
    <row r="107" spans="2:99" ht="174.75" customHeight="1" x14ac:dyDescent="0.35">
      <c r="B107" s="315" t="s">
        <v>1690</v>
      </c>
      <c r="C107" s="303" t="s">
        <v>1691</v>
      </c>
      <c r="D107" s="282">
        <v>96</v>
      </c>
      <c r="E107" s="282" t="s">
        <v>1692</v>
      </c>
      <c r="F107" s="287" t="s">
        <v>1693</v>
      </c>
      <c r="G107" s="284" t="s">
        <v>1096</v>
      </c>
      <c r="H107" s="284" t="s">
        <v>290</v>
      </c>
      <c r="I107" s="287" t="s">
        <v>1694</v>
      </c>
      <c r="J107" s="284" t="s">
        <v>1098</v>
      </c>
      <c r="K107" s="284" t="s">
        <v>1695</v>
      </c>
      <c r="L107" s="287" t="s">
        <v>1100</v>
      </c>
      <c r="M107" s="291"/>
      <c r="N107" s="284" t="s">
        <v>1129</v>
      </c>
      <c r="O107" s="287" t="s">
        <v>1696</v>
      </c>
      <c r="P107" s="260"/>
      <c r="Q107" s="282">
        <v>96</v>
      </c>
      <c r="R107" s="286"/>
      <c r="S107" s="287" t="s">
        <v>1240</v>
      </c>
      <c r="T107" s="282" t="s">
        <v>1168</v>
      </c>
      <c r="U107" s="286"/>
      <c r="V107" s="286"/>
      <c r="W107" s="284" t="s">
        <v>1142</v>
      </c>
      <c r="X107" s="284">
        <v>1989</v>
      </c>
      <c r="Y107" s="284" t="s">
        <v>1143</v>
      </c>
      <c r="Z107" s="284" t="s">
        <v>1107</v>
      </c>
      <c r="AA107" s="284" t="s">
        <v>1567</v>
      </c>
      <c r="AB107" s="287" t="s">
        <v>1109</v>
      </c>
      <c r="AC107" s="284">
        <v>2023</v>
      </c>
      <c r="AD107" s="288">
        <v>38402.026196716099</v>
      </c>
      <c r="AE107" s="260"/>
      <c r="AF107" s="289"/>
      <c r="AG107" s="289"/>
      <c r="AH107" s="289"/>
      <c r="AI107" s="289"/>
      <c r="AJ107" s="289"/>
      <c r="AK107" s="289"/>
      <c r="AL107" s="289"/>
      <c r="AM107" s="289"/>
      <c r="AN107" s="287" t="s">
        <v>1110</v>
      </c>
      <c r="AO107" s="260"/>
      <c r="AP107" s="289"/>
      <c r="AQ107" s="289"/>
      <c r="AR107" s="289"/>
      <c r="AS107" s="289"/>
      <c r="AU107" s="282">
        <v>96</v>
      </c>
      <c r="AV107" s="289"/>
      <c r="AW107" s="289" t="s">
        <v>854</v>
      </c>
      <c r="AX107" s="289" t="s">
        <v>854</v>
      </c>
      <c r="AY107" s="289" t="s">
        <v>854</v>
      </c>
      <c r="AZ107" s="290" t="s">
        <v>854</v>
      </c>
      <c r="BA107" s="289" t="s">
        <v>854</v>
      </c>
      <c r="BB107" s="289" t="s">
        <v>854</v>
      </c>
      <c r="BC107" s="289" t="s">
        <v>854</v>
      </c>
      <c r="BD107" s="289" t="s">
        <v>854</v>
      </c>
      <c r="BE107" s="289" t="s">
        <v>854</v>
      </c>
      <c r="BF107" s="289" t="s">
        <v>854</v>
      </c>
      <c r="BG107" s="289" t="s">
        <v>854</v>
      </c>
      <c r="BH107" s="289" t="s">
        <v>854</v>
      </c>
      <c r="BI107" s="289" t="s">
        <v>854</v>
      </c>
      <c r="BJ107" s="289" t="s">
        <v>854</v>
      </c>
      <c r="BK107" s="289" t="s">
        <v>854</v>
      </c>
      <c r="BL107" s="289" t="s">
        <v>854</v>
      </c>
      <c r="BM107" s="289"/>
      <c r="BN107" s="289"/>
      <c r="BO107" s="289"/>
      <c r="BP107" s="289"/>
      <c r="BQ107" s="289"/>
      <c r="BR107" s="289"/>
      <c r="BS107" s="289"/>
      <c r="BT107" s="289"/>
      <c r="BU107" s="289"/>
      <c r="BV107" s="289"/>
      <c r="BW107" s="289"/>
      <c r="BY107" s="289"/>
      <c r="BZ107" s="289"/>
      <c r="CA107" s="289"/>
      <c r="CB107" s="289"/>
      <c r="CC107" s="289"/>
      <c r="CD107" s="289"/>
      <c r="CE107" s="289"/>
      <c r="CF107" s="289"/>
      <c r="CG107" s="289"/>
      <c r="CH107" s="289"/>
      <c r="CI107" s="289"/>
      <c r="CJ107" s="289"/>
      <c r="CK107" s="289"/>
      <c r="CL107" s="289"/>
      <c r="CM107" s="289"/>
      <c r="CN107" s="289"/>
      <c r="CO107" s="289"/>
      <c r="CP107" s="289"/>
      <c r="CQ107" s="289"/>
      <c r="CR107" s="289"/>
      <c r="CS107" s="289"/>
      <c r="CT107" s="289"/>
      <c r="CU107" s="289"/>
    </row>
    <row r="108" spans="2:99" ht="117" customHeight="1" x14ac:dyDescent="0.35">
      <c r="B108" s="305" t="s">
        <v>3130</v>
      </c>
      <c r="C108" s="303" t="s">
        <v>1698</v>
      </c>
      <c r="D108" s="282">
        <v>97</v>
      </c>
      <c r="E108" s="282" t="s">
        <v>1699</v>
      </c>
      <c r="F108" s="283" t="s">
        <v>3131</v>
      </c>
      <c r="G108" s="284" t="s">
        <v>1096</v>
      </c>
      <c r="H108" s="284" t="s">
        <v>290</v>
      </c>
      <c r="I108" s="283" t="s">
        <v>1700</v>
      </c>
      <c r="J108" s="284" t="s">
        <v>1098</v>
      </c>
      <c r="K108" s="284" t="s">
        <v>1701</v>
      </c>
      <c r="L108" s="283" t="s">
        <v>1100</v>
      </c>
      <c r="M108" s="285"/>
      <c r="N108" s="284" t="s">
        <v>1129</v>
      </c>
      <c r="O108" s="283" t="s">
        <v>1702</v>
      </c>
      <c r="P108" s="260"/>
      <c r="Q108" s="282">
        <v>97</v>
      </c>
      <c r="R108" s="286"/>
      <c r="S108" s="287" t="s">
        <v>1703</v>
      </c>
      <c r="T108" s="282" t="s">
        <v>1168</v>
      </c>
      <c r="U108" s="286"/>
      <c r="V108" s="286"/>
      <c r="W108" s="284" t="s">
        <v>1142</v>
      </c>
      <c r="X108" s="284">
        <v>1989</v>
      </c>
      <c r="Y108" s="284" t="s">
        <v>1143</v>
      </c>
      <c r="Z108" s="284" t="s">
        <v>1107</v>
      </c>
      <c r="AA108" s="284" t="s">
        <v>1567</v>
      </c>
      <c r="AB108" s="287" t="s">
        <v>1109</v>
      </c>
      <c r="AC108" s="284">
        <v>2023</v>
      </c>
      <c r="AD108" s="288">
        <v>38402.026196716099</v>
      </c>
      <c r="AE108" s="260"/>
      <c r="AF108" s="289"/>
      <c r="AG108" s="289"/>
      <c r="AH108" s="289"/>
      <c r="AI108" s="289"/>
      <c r="AJ108" s="289"/>
      <c r="AK108" s="289"/>
      <c r="AL108" s="289"/>
      <c r="AM108" s="289"/>
      <c r="AN108" s="287" t="s">
        <v>1110</v>
      </c>
      <c r="AO108" s="260"/>
      <c r="AP108" s="289"/>
      <c r="AQ108" s="289"/>
      <c r="AR108" s="289"/>
      <c r="AS108" s="289"/>
      <c r="AU108" s="282">
        <v>97</v>
      </c>
      <c r="AV108" s="289"/>
      <c r="AW108" s="289" t="s">
        <v>854</v>
      </c>
      <c r="AX108" s="289" t="s">
        <v>854</v>
      </c>
      <c r="AY108" s="289" t="s">
        <v>854</v>
      </c>
      <c r="AZ108" s="290" t="s">
        <v>854</v>
      </c>
      <c r="BA108" s="289" t="s">
        <v>854</v>
      </c>
      <c r="BB108" s="289" t="s">
        <v>854</v>
      </c>
      <c r="BC108" s="289" t="s">
        <v>854</v>
      </c>
      <c r="BD108" s="289" t="s">
        <v>854</v>
      </c>
      <c r="BE108" s="289" t="s">
        <v>854</v>
      </c>
      <c r="BF108" s="289" t="s">
        <v>854</v>
      </c>
      <c r="BG108" s="289" t="s">
        <v>854</v>
      </c>
      <c r="BH108" s="289" t="s">
        <v>854</v>
      </c>
      <c r="BI108" s="289" t="s">
        <v>854</v>
      </c>
      <c r="BJ108" s="289" t="s">
        <v>854</v>
      </c>
      <c r="BK108" s="289" t="s">
        <v>854</v>
      </c>
      <c r="BL108" s="289" t="s">
        <v>854</v>
      </c>
      <c r="BM108" s="289"/>
      <c r="BN108" s="289"/>
      <c r="BO108" s="289"/>
      <c r="BP108" s="289"/>
      <c r="BQ108" s="289"/>
      <c r="BR108" s="289"/>
      <c r="BS108" s="289"/>
      <c r="BT108" s="289"/>
      <c r="BU108" s="289"/>
      <c r="BV108" s="289"/>
      <c r="BW108" s="289"/>
      <c r="BY108" s="289"/>
      <c r="BZ108" s="289"/>
      <c r="CA108" s="289"/>
      <c r="CB108" s="289"/>
      <c r="CC108" s="289"/>
      <c r="CD108" s="289"/>
      <c r="CE108" s="289"/>
      <c r="CF108" s="289"/>
      <c r="CG108" s="289"/>
      <c r="CH108" s="289"/>
      <c r="CI108" s="289"/>
      <c r="CJ108" s="289"/>
      <c r="CK108" s="289"/>
      <c r="CL108" s="289"/>
      <c r="CM108" s="289"/>
      <c r="CN108" s="289"/>
      <c r="CO108" s="289"/>
      <c r="CP108" s="289"/>
      <c r="CQ108" s="289"/>
      <c r="CR108" s="289"/>
      <c r="CS108" s="289"/>
      <c r="CT108" s="289"/>
      <c r="CU108" s="289"/>
    </row>
    <row r="109" spans="2:99" ht="101.25" customHeight="1" x14ac:dyDescent="0.35">
      <c r="B109" s="305" t="s">
        <v>1704</v>
      </c>
      <c r="C109" s="303" t="s">
        <v>1705</v>
      </c>
      <c r="D109" s="282">
        <v>98</v>
      </c>
      <c r="E109" s="282" t="s">
        <v>1706</v>
      </c>
      <c r="F109" s="287" t="s">
        <v>1707</v>
      </c>
      <c r="G109" s="284" t="s">
        <v>1096</v>
      </c>
      <c r="H109" s="284" t="s">
        <v>290</v>
      </c>
      <c r="I109" s="287" t="s">
        <v>1708</v>
      </c>
      <c r="J109" s="284" t="s">
        <v>1098</v>
      </c>
      <c r="K109" s="284" t="s">
        <v>1695</v>
      </c>
      <c r="L109" s="287" t="s">
        <v>1709</v>
      </c>
      <c r="M109" s="291"/>
      <c r="N109" s="284" t="s">
        <v>1129</v>
      </c>
      <c r="O109" s="287" t="s">
        <v>1710</v>
      </c>
      <c r="P109" s="260"/>
      <c r="Q109" s="282">
        <v>98</v>
      </c>
      <c r="R109" s="286"/>
      <c r="S109" s="287" t="s">
        <v>1240</v>
      </c>
      <c r="T109" s="282" t="s">
        <v>1711</v>
      </c>
      <c r="U109" s="286"/>
      <c r="V109" s="286"/>
      <c r="W109" s="284" t="s">
        <v>1142</v>
      </c>
      <c r="X109" s="284">
        <v>2021</v>
      </c>
      <c r="Y109" s="284" t="s">
        <v>1143</v>
      </c>
      <c r="Z109" s="284" t="s">
        <v>1107</v>
      </c>
      <c r="AA109" s="284" t="s">
        <v>1567</v>
      </c>
      <c r="AB109" s="287" t="s">
        <v>1109</v>
      </c>
      <c r="AC109" s="284">
        <v>2023</v>
      </c>
      <c r="AD109" s="288">
        <v>38402.026196716099</v>
      </c>
      <c r="AE109" s="260"/>
      <c r="AF109" s="289"/>
      <c r="AG109" s="289"/>
      <c r="AH109" s="289"/>
      <c r="AI109" s="289"/>
      <c r="AJ109" s="289"/>
      <c r="AK109" s="289"/>
      <c r="AL109" s="289"/>
      <c r="AM109" s="289"/>
      <c r="AN109" s="287" t="s">
        <v>1110</v>
      </c>
      <c r="AO109" s="260"/>
      <c r="AP109" s="289"/>
      <c r="AQ109" s="289"/>
      <c r="AR109" s="289"/>
      <c r="AS109" s="289"/>
      <c r="AU109" s="282">
        <v>98</v>
      </c>
      <c r="AV109" s="289"/>
      <c r="AW109" s="289" t="s">
        <v>854</v>
      </c>
      <c r="AX109" s="289" t="s">
        <v>854</v>
      </c>
      <c r="AY109" s="289" t="s">
        <v>854</v>
      </c>
      <c r="AZ109" s="290" t="s">
        <v>854</v>
      </c>
      <c r="BA109" s="289" t="s">
        <v>854</v>
      </c>
      <c r="BB109" s="289" t="s">
        <v>854</v>
      </c>
      <c r="BC109" s="289" t="s">
        <v>854</v>
      </c>
      <c r="BD109" s="289" t="s">
        <v>854</v>
      </c>
      <c r="BE109" s="289" t="s">
        <v>854</v>
      </c>
      <c r="BF109" s="289" t="s">
        <v>854</v>
      </c>
      <c r="BG109" s="289" t="s">
        <v>854</v>
      </c>
      <c r="BH109" s="289" t="s">
        <v>854</v>
      </c>
      <c r="BI109" s="289" t="s">
        <v>854</v>
      </c>
      <c r="BJ109" s="289" t="s">
        <v>854</v>
      </c>
      <c r="BK109" s="289" t="s">
        <v>854</v>
      </c>
      <c r="BL109" s="289" t="s">
        <v>854</v>
      </c>
      <c r="BM109" s="289"/>
      <c r="BN109" s="289"/>
      <c r="BO109" s="289"/>
      <c r="BP109" s="289"/>
      <c r="BQ109" s="289"/>
      <c r="BR109" s="289"/>
      <c r="BS109" s="289"/>
      <c r="BT109" s="289"/>
      <c r="BU109" s="289"/>
      <c r="BV109" s="289"/>
      <c r="BW109" s="289"/>
      <c r="BY109" s="289"/>
      <c r="BZ109" s="289"/>
      <c r="CA109" s="289"/>
      <c r="CB109" s="289"/>
      <c r="CC109" s="289"/>
      <c r="CD109" s="289"/>
      <c r="CE109" s="289"/>
      <c r="CF109" s="289"/>
      <c r="CG109" s="289"/>
      <c r="CH109" s="289"/>
      <c r="CI109" s="289"/>
      <c r="CJ109" s="289"/>
      <c r="CK109" s="289"/>
      <c r="CL109" s="289"/>
      <c r="CM109" s="289"/>
      <c r="CN109" s="289"/>
      <c r="CO109" s="289"/>
      <c r="CP109" s="289"/>
      <c r="CQ109" s="289"/>
      <c r="CR109" s="289"/>
      <c r="CS109" s="289"/>
      <c r="CT109" s="289"/>
      <c r="CU109" s="289"/>
    </row>
    <row r="110" spans="2:99" ht="42" x14ac:dyDescent="0.35">
      <c r="B110" s="305" t="s">
        <v>1712</v>
      </c>
      <c r="C110" s="303" t="s">
        <v>1713</v>
      </c>
      <c r="D110" s="282">
        <v>99</v>
      </c>
      <c r="E110" s="282" t="s">
        <v>1714</v>
      </c>
      <c r="F110" s="283" t="s">
        <v>1715</v>
      </c>
      <c r="G110" s="284" t="s">
        <v>1096</v>
      </c>
      <c r="H110" s="284" t="s">
        <v>290</v>
      </c>
      <c r="I110" s="283" t="s">
        <v>1716</v>
      </c>
      <c r="J110" s="284" t="s">
        <v>1098</v>
      </c>
      <c r="K110" s="284" t="s">
        <v>1695</v>
      </c>
      <c r="L110" s="283" t="s">
        <v>1100</v>
      </c>
      <c r="M110" s="285"/>
      <c r="N110" s="284" t="s">
        <v>1129</v>
      </c>
      <c r="O110" s="283" t="s">
        <v>1717</v>
      </c>
      <c r="P110" s="260"/>
      <c r="Q110" s="282">
        <v>99</v>
      </c>
      <c r="R110" s="286"/>
      <c r="S110" s="287" t="s">
        <v>1240</v>
      </c>
      <c r="T110" s="282" t="s">
        <v>1131</v>
      </c>
      <c r="U110" s="286"/>
      <c r="V110" s="286"/>
      <c r="W110" s="284" t="s">
        <v>1105</v>
      </c>
      <c r="X110" s="284">
        <v>2020</v>
      </c>
      <c r="Y110" s="284">
        <v>2027</v>
      </c>
      <c r="Z110" s="284" t="s">
        <v>1107</v>
      </c>
      <c r="AA110" s="284" t="s">
        <v>1567</v>
      </c>
      <c r="AB110" s="287" t="s">
        <v>1109</v>
      </c>
      <c r="AC110" s="284">
        <v>2023</v>
      </c>
      <c r="AD110" s="288">
        <v>38402.026196716099</v>
      </c>
      <c r="AE110" s="260"/>
      <c r="AF110" s="289"/>
      <c r="AG110" s="289"/>
      <c r="AH110" s="289"/>
      <c r="AI110" s="289"/>
      <c r="AJ110" s="289"/>
      <c r="AK110" s="289"/>
      <c r="AL110" s="289"/>
      <c r="AM110" s="289"/>
      <c r="AN110" s="287" t="s">
        <v>1110</v>
      </c>
      <c r="AO110" s="260"/>
      <c r="AP110" s="289"/>
      <c r="AQ110" s="289"/>
      <c r="AR110" s="289"/>
      <c r="AS110" s="289"/>
      <c r="AU110" s="282">
        <v>99</v>
      </c>
      <c r="AV110" s="289"/>
      <c r="AW110" s="289" t="s">
        <v>854</v>
      </c>
      <c r="AX110" s="289" t="s">
        <v>854</v>
      </c>
      <c r="AY110" s="289" t="s">
        <v>854</v>
      </c>
      <c r="AZ110" s="290" t="s">
        <v>854</v>
      </c>
      <c r="BA110" s="289" t="s">
        <v>854</v>
      </c>
      <c r="BB110" s="289" t="s">
        <v>854</v>
      </c>
      <c r="BC110" s="289" t="s">
        <v>854</v>
      </c>
      <c r="BD110" s="289" t="s">
        <v>854</v>
      </c>
      <c r="BE110" s="289" t="s">
        <v>854</v>
      </c>
      <c r="BF110" s="289" t="s">
        <v>854</v>
      </c>
      <c r="BG110" s="289" t="s">
        <v>854</v>
      </c>
      <c r="BH110" s="289" t="s">
        <v>854</v>
      </c>
      <c r="BI110" s="289" t="s">
        <v>854</v>
      </c>
      <c r="BJ110" s="289" t="s">
        <v>854</v>
      </c>
      <c r="BK110" s="289" t="s">
        <v>854</v>
      </c>
      <c r="BL110" s="289" t="s">
        <v>854</v>
      </c>
      <c r="BM110" s="289"/>
      <c r="BN110" s="289"/>
      <c r="BO110" s="289"/>
      <c r="BP110" s="289"/>
      <c r="BQ110" s="289"/>
      <c r="BR110" s="289"/>
      <c r="BS110" s="289"/>
      <c r="BT110" s="289"/>
      <c r="BU110" s="289"/>
      <c r="BV110" s="289"/>
      <c r="BW110" s="289"/>
      <c r="BY110" s="289"/>
      <c r="BZ110" s="289"/>
      <c r="CA110" s="289"/>
      <c r="CB110" s="289"/>
      <c r="CC110" s="289"/>
      <c r="CD110" s="289"/>
      <c r="CE110" s="289"/>
      <c r="CF110" s="289"/>
      <c r="CG110" s="289"/>
      <c r="CH110" s="289"/>
      <c r="CI110" s="289"/>
      <c r="CJ110" s="289"/>
      <c r="CK110" s="289"/>
      <c r="CL110" s="289"/>
      <c r="CM110" s="289"/>
      <c r="CN110" s="289"/>
      <c r="CO110" s="289"/>
      <c r="CP110" s="289"/>
      <c r="CQ110" s="289"/>
      <c r="CR110" s="289"/>
      <c r="CS110" s="289"/>
      <c r="CT110" s="289"/>
      <c r="CU110" s="289"/>
    </row>
    <row r="111" spans="2:99" ht="52.5" customHeight="1" x14ac:dyDescent="0.35">
      <c r="B111" s="305" t="s">
        <v>3140</v>
      </c>
      <c r="C111" s="303" t="s">
        <v>1719</v>
      </c>
      <c r="D111" s="282">
        <v>100</v>
      </c>
      <c r="E111" s="282" t="s">
        <v>1720</v>
      </c>
      <c r="F111" s="287" t="s">
        <v>3141</v>
      </c>
      <c r="G111" s="284" t="s">
        <v>1096</v>
      </c>
      <c r="H111" s="284" t="s">
        <v>290</v>
      </c>
      <c r="I111" s="287" t="s">
        <v>1721</v>
      </c>
      <c r="J111" s="284" t="s">
        <v>1098</v>
      </c>
      <c r="K111" s="284" t="s">
        <v>1695</v>
      </c>
      <c r="L111" s="287" t="s">
        <v>1709</v>
      </c>
      <c r="M111" s="291"/>
      <c r="N111" s="284" t="s">
        <v>1129</v>
      </c>
      <c r="O111" s="287" t="s">
        <v>1722</v>
      </c>
      <c r="P111" s="260"/>
      <c r="Q111" s="282">
        <v>100</v>
      </c>
      <c r="R111" s="286"/>
      <c r="S111" s="287" t="s">
        <v>1240</v>
      </c>
      <c r="T111" s="282" t="s">
        <v>1723</v>
      </c>
      <c r="U111" s="286"/>
      <c r="V111" s="286"/>
      <c r="W111" s="284" t="s">
        <v>1105</v>
      </c>
      <c r="X111" s="284">
        <v>2022</v>
      </c>
      <c r="Y111" s="284">
        <v>2027</v>
      </c>
      <c r="Z111" s="284" t="s">
        <v>1107</v>
      </c>
      <c r="AA111" s="284" t="s">
        <v>1567</v>
      </c>
      <c r="AB111" s="287" t="s">
        <v>1109</v>
      </c>
      <c r="AC111" s="284">
        <v>2023</v>
      </c>
      <c r="AD111" s="288">
        <v>38402.026196716099</v>
      </c>
      <c r="AE111" s="260"/>
      <c r="AF111" s="289"/>
      <c r="AG111" s="289"/>
      <c r="AH111" s="289"/>
      <c r="AI111" s="289"/>
      <c r="AJ111" s="289"/>
      <c r="AK111" s="289"/>
      <c r="AL111" s="289"/>
      <c r="AM111" s="289"/>
      <c r="AN111" s="287" t="s">
        <v>1110</v>
      </c>
      <c r="AO111" s="260"/>
      <c r="AP111" s="289"/>
      <c r="AQ111" s="289"/>
      <c r="AR111" s="289"/>
      <c r="AS111" s="289"/>
      <c r="AU111" s="282">
        <v>100</v>
      </c>
      <c r="AV111" s="289"/>
      <c r="AW111" s="289" t="s">
        <v>854</v>
      </c>
      <c r="AX111" s="289" t="s">
        <v>854</v>
      </c>
      <c r="AY111" s="289" t="s">
        <v>854</v>
      </c>
      <c r="AZ111" s="290" t="s">
        <v>854</v>
      </c>
      <c r="BA111" s="289" t="s">
        <v>854</v>
      </c>
      <c r="BB111" s="289" t="s">
        <v>854</v>
      </c>
      <c r="BC111" s="289" t="s">
        <v>854</v>
      </c>
      <c r="BD111" s="289" t="s">
        <v>854</v>
      </c>
      <c r="BE111" s="289" t="s">
        <v>854</v>
      </c>
      <c r="BF111" s="289" t="s">
        <v>854</v>
      </c>
      <c r="BG111" s="289" t="s">
        <v>854</v>
      </c>
      <c r="BH111" s="289" t="s">
        <v>854</v>
      </c>
      <c r="BI111" s="289" t="s">
        <v>854</v>
      </c>
      <c r="BJ111" s="289" t="s">
        <v>854</v>
      </c>
      <c r="BK111" s="289" t="s">
        <v>854</v>
      </c>
      <c r="BL111" s="289" t="s">
        <v>854</v>
      </c>
      <c r="BM111" s="289"/>
      <c r="BN111" s="289"/>
      <c r="BO111" s="289"/>
      <c r="BP111" s="289"/>
      <c r="BQ111" s="289"/>
      <c r="BR111" s="289"/>
      <c r="BS111" s="289"/>
      <c r="BT111" s="289"/>
      <c r="BU111" s="289"/>
      <c r="BV111" s="289"/>
      <c r="BW111" s="289"/>
      <c r="BY111" s="289"/>
      <c r="BZ111" s="289"/>
      <c r="CA111" s="289"/>
      <c r="CB111" s="289"/>
      <c r="CC111" s="289"/>
      <c r="CD111" s="289"/>
      <c r="CE111" s="289"/>
      <c r="CF111" s="289"/>
      <c r="CG111" s="289"/>
      <c r="CH111" s="289"/>
      <c r="CI111" s="289"/>
      <c r="CJ111" s="289"/>
      <c r="CK111" s="289"/>
      <c r="CL111" s="289"/>
      <c r="CM111" s="289"/>
      <c r="CN111" s="289"/>
      <c r="CO111" s="289"/>
      <c r="CP111" s="289"/>
      <c r="CQ111" s="289"/>
      <c r="CR111" s="289"/>
      <c r="CS111" s="289"/>
      <c r="CT111" s="289"/>
      <c r="CU111" s="289"/>
    </row>
    <row r="112" spans="2:99" ht="42" x14ac:dyDescent="0.35">
      <c r="B112" s="307" t="s">
        <v>1724</v>
      </c>
      <c r="C112" s="303" t="s">
        <v>1725</v>
      </c>
      <c r="D112" s="282">
        <v>101</v>
      </c>
      <c r="E112" s="282" t="s">
        <v>1726</v>
      </c>
      <c r="F112" s="283" t="s">
        <v>1727</v>
      </c>
      <c r="G112" s="284" t="s">
        <v>1096</v>
      </c>
      <c r="H112" s="284" t="s">
        <v>290</v>
      </c>
      <c r="I112" s="283" t="s">
        <v>1728</v>
      </c>
      <c r="J112" s="284" t="s">
        <v>1098</v>
      </c>
      <c r="K112" s="284" t="s">
        <v>1695</v>
      </c>
      <c r="L112" s="283" t="s">
        <v>1100</v>
      </c>
      <c r="M112" s="285"/>
      <c r="N112" s="284" t="s">
        <v>1129</v>
      </c>
      <c r="O112" s="283" t="s">
        <v>1729</v>
      </c>
      <c r="P112" s="260"/>
      <c r="Q112" s="282">
        <v>101</v>
      </c>
      <c r="R112" s="286"/>
      <c r="S112" s="287" t="s">
        <v>1246</v>
      </c>
      <c r="T112" s="282" t="s">
        <v>1730</v>
      </c>
      <c r="U112" s="286"/>
      <c r="V112" s="286"/>
      <c r="W112" s="284" t="s">
        <v>1105</v>
      </c>
      <c r="X112" s="284">
        <v>2022</v>
      </c>
      <c r="Y112" s="284" t="s">
        <v>1731</v>
      </c>
      <c r="Z112" s="284" t="s">
        <v>1107</v>
      </c>
      <c r="AA112" s="284" t="s">
        <v>1567</v>
      </c>
      <c r="AB112" s="287" t="s">
        <v>1109</v>
      </c>
      <c r="AC112" s="284">
        <v>2023</v>
      </c>
      <c r="AD112" s="288">
        <v>38402.026196716099</v>
      </c>
      <c r="AE112" s="260"/>
      <c r="AF112" s="289"/>
      <c r="AG112" s="289"/>
      <c r="AH112" s="289"/>
      <c r="AI112" s="289"/>
      <c r="AJ112" s="289"/>
      <c r="AK112" s="289"/>
      <c r="AL112" s="289"/>
      <c r="AM112" s="289"/>
      <c r="AN112" s="287" t="s">
        <v>1110</v>
      </c>
      <c r="AO112" s="260"/>
      <c r="AP112" s="289"/>
      <c r="AQ112" s="289"/>
      <c r="AR112" s="289"/>
      <c r="AS112" s="289"/>
      <c r="AU112" s="282">
        <v>101</v>
      </c>
      <c r="AV112" s="289"/>
      <c r="AW112" s="289" t="s">
        <v>854</v>
      </c>
      <c r="AX112" s="289" t="s">
        <v>854</v>
      </c>
      <c r="AY112" s="289" t="s">
        <v>854</v>
      </c>
      <c r="AZ112" s="290" t="s">
        <v>854</v>
      </c>
      <c r="BA112" s="289" t="s">
        <v>854</v>
      </c>
      <c r="BB112" s="289" t="s">
        <v>854</v>
      </c>
      <c r="BC112" s="289" t="s">
        <v>854</v>
      </c>
      <c r="BD112" s="289" t="s">
        <v>854</v>
      </c>
      <c r="BE112" s="289" t="s">
        <v>854</v>
      </c>
      <c r="BF112" s="289" t="s">
        <v>854</v>
      </c>
      <c r="BG112" s="289" t="s">
        <v>854</v>
      </c>
      <c r="BH112" s="289" t="s">
        <v>854</v>
      </c>
      <c r="BI112" s="289" t="s">
        <v>854</v>
      </c>
      <c r="BJ112" s="289" t="s">
        <v>854</v>
      </c>
      <c r="BK112" s="289" t="s">
        <v>854</v>
      </c>
      <c r="BL112" s="289" t="s">
        <v>854</v>
      </c>
      <c r="BM112" s="289"/>
      <c r="BN112" s="289"/>
      <c r="BO112" s="289"/>
      <c r="BP112" s="289"/>
      <c r="BQ112" s="289"/>
      <c r="BR112" s="289"/>
      <c r="BS112" s="289"/>
      <c r="BT112" s="289"/>
      <c r="BU112" s="289"/>
      <c r="BV112" s="289"/>
      <c r="BW112" s="289"/>
      <c r="BY112" s="289"/>
      <c r="BZ112" s="289"/>
      <c r="CA112" s="289"/>
      <c r="CB112" s="289"/>
      <c r="CC112" s="289"/>
      <c r="CD112" s="289"/>
      <c r="CE112" s="289"/>
      <c r="CF112" s="289"/>
      <c r="CG112" s="289"/>
      <c r="CH112" s="289"/>
      <c r="CI112" s="289"/>
      <c r="CJ112" s="289"/>
      <c r="CK112" s="289"/>
      <c r="CL112" s="289"/>
      <c r="CM112" s="289"/>
      <c r="CN112" s="289"/>
      <c r="CO112" s="289"/>
      <c r="CP112" s="289"/>
      <c r="CQ112" s="289"/>
      <c r="CR112" s="289"/>
      <c r="CS112" s="289"/>
      <c r="CT112" s="289"/>
      <c r="CU112" s="289"/>
    </row>
    <row r="113" spans="2:99" ht="55.5" customHeight="1" thickBot="1" x14ac:dyDescent="0.4">
      <c r="B113" s="307" t="s">
        <v>1732</v>
      </c>
      <c r="C113" s="303" t="s">
        <v>1733</v>
      </c>
      <c r="D113" s="282">
        <v>102</v>
      </c>
      <c r="E113" s="292">
        <v>204</v>
      </c>
      <c r="F113" s="287" t="s">
        <v>1734</v>
      </c>
      <c r="G113" s="284" t="s">
        <v>1735</v>
      </c>
      <c r="H113" s="284" t="s">
        <v>290</v>
      </c>
      <c r="I113" s="287" t="s">
        <v>1736</v>
      </c>
      <c r="J113" s="284" t="s">
        <v>1098</v>
      </c>
      <c r="K113" s="284" t="s">
        <v>1695</v>
      </c>
      <c r="L113" s="287" t="s">
        <v>1625</v>
      </c>
      <c r="M113" s="291"/>
      <c r="N113" s="284" t="s">
        <v>1129</v>
      </c>
      <c r="O113" s="287" t="s">
        <v>1737</v>
      </c>
      <c r="P113" s="260"/>
      <c r="Q113" s="282">
        <v>102</v>
      </c>
      <c r="R113" s="286"/>
      <c r="S113" s="287" t="s">
        <v>1240</v>
      </c>
      <c r="T113" s="282"/>
      <c r="U113" s="286"/>
      <c r="V113" s="286"/>
      <c r="W113" s="284" t="s">
        <v>1105</v>
      </c>
      <c r="X113" s="284">
        <v>2025</v>
      </c>
      <c r="Y113" s="284">
        <v>2025</v>
      </c>
      <c r="Z113" s="284" t="s">
        <v>1107</v>
      </c>
      <c r="AA113" s="284" t="s">
        <v>1567</v>
      </c>
      <c r="AB113" s="287" t="s">
        <v>1109</v>
      </c>
      <c r="AC113" s="284">
        <v>2023</v>
      </c>
      <c r="AD113" s="288">
        <v>38402.026196716099</v>
      </c>
      <c r="AE113" s="260"/>
      <c r="AF113" s="289"/>
      <c r="AG113" s="289"/>
      <c r="AH113" s="289"/>
      <c r="AI113" s="289"/>
      <c r="AJ113" s="289"/>
      <c r="AK113" s="289"/>
      <c r="AL113" s="289"/>
      <c r="AM113" s="289"/>
      <c r="AN113" s="287" t="s">
        <v>1110</v>
      </c>
      <c r="AO113" s="260"/>
      <c r="AP113" s="289"/>
      <c r="AQ113" s="289"/>
      <c r="AR113" s="289"/>
      <c r="AS113" s="289"/>
      <c r="AU113" s="282">
        <v>102</v>
      </c>
      <c r="AV113" s="289"/>
      <c r="AW113" s="289" t="s">
        <v>854</v>
      </c>
      <c r="AX113" s="289" t="s">
        <v>854</v>
      </c>
      <c r="AY113" s="289" t="s">
        <v>854</v>
      </c>
      <c r="AZ113" s="290" t="s">
        <v>854</v>
      </c>
      <c r="BA113" s="289" t="s">
        <v>854</v>
      </c>
      <c r="BB113" s="289" t="s">
        <v>854</v>
      </c>
      <c r="BC113" s="289" t="s">
        <v>854</v>
      </c>
      <c r="BD113" s="289" t="s">
        <v>854</v>
      </c>
      <c r="BE113" s="289" t="s">
        <v>854</v>
      </c>
      <c r="BF113" s="289" t="s">
        <v>854</v>
      </c>
      <c r="BG113" s="289" t="s">
        <v>854</v>
      </c>
      <c r="BH113" s="289" t="s">
        <v>854</v>
      </c>
      <c r="BI113" s="289" t="s">
        <v>854</v>
      </c>
      <c r="BJ113" s="289" t="s">
        <v>854</v>
      </c>
      <c r="BK113" s="289" t="s">
        <v>854</v>
      </c>
      <c r="BL113" s="289" t="s">
        <v>854</v>
      </c>
      <c r="BM113" s="289"/>
      <c r="BN113" s="289"/>
      <c r="BO113" s="289"/>
      <c r="BP113" s="289"/>
      <c r="BQ113" s="289"/>
      <c r="BR113" s="289"/>
      <c r="BS113" s="289"/>
      <c r="BT113" s="289"/>
      <c r="BU113" s="289"/>
      <c r="BV113" s="289"/>
      <c r="BW113" s="289"/>
      <c r="BY113" s="289"/>
      <c r="BZ113" s="289"/>
      <c r="CA113" s="289"/>
      <c r="CB113" s="289"/>
      <c r="CC113" s="289"/>
      <c r="CD113" s="289"/>
      <c r="CE113" s="289"/>
      <c r="CF113" s="289"/>
      <c r="CG113" s="289"/>
      <c r="CH113" s="289"/>
      <c r="CI113" s="289"/>
      <c r="CJ113" s="289"/>
      <c r="CK113" s="289"/>
      <c r="CL113" s="289"/>
      <c r="CM113" s="289"/>
      <c r="CN113" s="289"/>
      <c r="CO113" s="289"/>
      <c r="CP113" s="289"/>
      <c r="CQ113" s="289"/>
      <c r="CR113" s="289"/>
      <c r="CS113" s="289"/>
      <c r="CT113" s="289"/>
      <c r="CU113" s="289"/>
    </row>
    <row r="114" spans="2:99" ht="94.5" customHeight="1" x14ac:dyDescent="0.35">
      <c r="B114" s="304" t="s">
        <v>1738</v>
      </c>
      <c r="C114" s="303" t="s">
        <v>1739</v>
      </c>
      <c r="D114" s="282">
        <v>103</v>
      </c>
      <c r="E114" s="282" t="s">
        <v>1740</v>
      </c>
      <c r="F114" s="283" t="s">
        <v>1741</v>
      </c>
      <c r="G114" s="284" t="s">
        <v>1096</v>
      </c>
      <c r="H114" s="284" t="s">
        <v>290</v>
      </c>
      <c r="I114" s="283" t="s">
        <v>1742</v>
      </c>
      <c r="J114" s="284" t="s">
        <v>1098</v>
      </c>
      <c r="K114" s="284" t="s">
        <v>1743</v>
      </c>
      <c r="L114" s="283" t="s">
        <v>1185</v>
      </c>
      <c r="M114" s="285"/>
      <c r="N114" s="284" t="s">
        <v>1129</v>
      </c>
      <c r="O114" s="283" t="s">
        <v>1744</v>
      </c>
      <c r="P114" s="260"/>
      <c r="Q114" s="282">
        <v>103</v>
      </c>
      <c r="R114" s="286"/>
      <c r="S114" s="287" t="s">
        <v>1246</v>
      </c>
      <c r="T114" s="282" t="s">
        <v>1168</v>
      </c>
      <c r="U114" s="286"/>
      <c r="V114" s="286"/>
      <c r="W114" s="284" t="s">
        <v>1142</v>
      </c>
      <c r="X114" s="284">
        <v>1997</v>
      </c>
      <c r="Y114" s="284" t="s">
        <v>1143</v>
      </c>
      <c r="Z114" s="284" t="s">
        <v>1107</v>
      </c>
      <c r="AA114" s="284" t="s">
        <v>1368</v>
      </c>
      <c r="AB114" s="287" t="s">
        <v>1109</v>
      </c>
      <c r="AC114" s="284">
        <v>2023</v>
      </c>
      <c r="AD114" s="288">
        <v>38402.026196716099</v>
      </c>
      <c r="AE114" s="260"/>
      <c r="AF114" s="289"/>
      <c r="AG114" s="289"/>
      <c r="AH114" s="289"/>
      <c r="AI114" s="289"/>
      <c r="AJ114" s="289"/>
      <c r="AK114" s="289"/>
      <c r="AL114" s="289"/>
      <c r="AM114" s="289"/>
      <c r="AN114" s="287" t="s">
        <v>1110</v>
      </c>
      <c r="AO114" s="260"/>
      <c r="AP114" s="289"/>
      <c r="AQ114" s="289"/>
      <c r="AR114" s="289"/>
      <c r="AS114" s="289"/>
      <c r="AU114" s="282">
        <v>103</v>
      </c>
      <c r="AV114" s="289"/>
      <c r="AW114" s="289" t="s">
        <v>854</v>
      </c>
      <c r="AX114" s="289" t="s">
        <v>854</v>
      </c>
      <c r="AY114" s="289" t="s">
        <v>854</v>
      </c>
      <c r="AZ114" s="290" t="s">
        <v>854</v>
      </c>
      <c r="BA114" s="289" t="s">
        <v>854</v>
      </c>
      <c r="BB114" s="289" t="s">
        <v>854</v>
      </c>
      <c r="BC114" s="289" t="s">
        <v>854</v>
      </c>
      <c r="BD114" s="289" t="s">
        <v>854</v>
      </c>
      <c r="BE114" s="289" t="s">
        <v>854</v>
      </c>
      <c r="BF114" s="289" t="s">
        <v>854</v>
      </c>
      <c r="BG114" s="289" t="s">
        <v>854</v>
      </c>
      <c r="BH114" s="289" t="s">
        <v>854</v>
      </c>
      <c r="BI114" s="289" t="s">
        <v>854</v>
      </c>
      <c r="BJ114" s="289" t="s">
        <v>854</v>
      </c>
      <c r="BK114" s="289" t="s">
        <v>854</v>
      </c>
      <c r="BL114" s="289" t="s">
        <v>854</v>
      </c>
      <c r="BM114" s="289"/>
      <c r="BN114" s="289"/>
      <c r="BO114" s="289"/>
      <c r="BP114" s="289"/>
      <c r="BQ114" s="289"/>
      <c r="BR114" s="289"/>
      <c r="BS114" s="289"/>
      <c r="BT114" s="289"/>
      <c r="BU114" s="289"/>
      <c r="BV114" s="289"/>
      <c r="BW114" s="289"/>
      <c r="BY114" s="289"/>
      <c r="BZ114" s="289"/>
      <c r="CA114" s="289"/>
      <c r="CB114" s="289"/>
      <c r="CC114" s="289"/>
      <c r="CD114" s="289"/>
      <c r="CE114" s="289"/>
      <c r="CF114" s="289"/>
      <c r="CG114" s="289"/>
      <c r="CH114" s="289"/>
      <c r="CI114" s="289"/>
      <c r="CJ114" s="289"/>
      <c r="CK114" s="289"/>
      <c r="CL114" s="289"/>
      <c r="CM114" s="289"/>
      <c r="CN114" s="289"/>
      <c r="CO114" s="289"/>
      <c r="CP114" s="289"/>
      <c r="CQ114" s="289"/>
      <c r="CR114" s="289"/>
      <c r="CS114" s="289"/>
      <c r="CT114" s="289"/>
      <c r="CU114" s="289"/>
    </row>
    <row r="115" spans="2:99" ht="42" x14ac:dyDescent="0.35">
      <c r="B115" s="305" t="s">
        <v>1745</v>
      </c>
      <c r="C115" s="303" t="s">
        <v>1746</v>
      </c>
      <c r="D115" s="282">
        <v>104</v>
      </c>
      <c r="E115" s="282" t="s">
        <v>1747</v>
      </c>
      <c r="F115" s="287" t="s">
        <v>1748</v>
      </c>
      <c r="G115" s="284" t="s">
        <v>1096</v>
      </c>
      <c r="H115" s="284" t="s">
        <v>290</v>
      </c>
      <c r="I115" s="287" t="s">
        <v>1749</v>
      </c>
      <c r="J115" s="284" t="s">
        <v>1098</v>
      </c>
      <c r="K115" s="284" t="s">
        <v>1743</v>
      </c>
      <c r="L115" s="287" t="s">
        <v>1185</v>
      </c>
      <c r="M115" s="291"/>
      <c r="N115" s="284" t="s">
        <v>1129</v>
      </c>
      <c r="O115" s="287" t="s">
        <v>1750</v>
      </c>
      <c r="P115" s="260"/>
      <c r="Q115" s="282">
        <v>104</v>
      </c>
      <c r="R115" s="286"/>
      <c r="S115" s="287" t="s">
        <v>1751</v>
      </c>
      <c r="T115" s="282" t="s">
        <v>1168</v>
      </c>
      <c r="U115" s="286"/>
      <c r="V115" s="286"/>
      <c r="W115" s="284" t="s">
        <v>1142</v>
      </c>
      <c r="X115" s="284">
        <v>1987</v>
      </c>
      <c r="Y115" s="284" t="s">
        <v>1143</v>
      </c>
      <c r="Z115" s="284" t="s">
        <v>1107</v>
      </c>
      <c r="AA115" s="284" t="s">
        <v>1144</v>
      </c>
      <c r="AB115" s="287" t="s">
        <v>1109</v>
      </c>
      <c r="AC115" s="284">
        <v>2023</v>
      </c>
      <c r="AD115" s="288">
        <v>38402.026196716099</v>
      </c>
      <c r="AE115" s="260"/>
      <c r="AF115" s="289"/>
      <c r="AG115" s="289"/>
      <c r="AH115" s="289"/>
      <c r="AI115" s="289"/>
      <c r="AJ115" s="289"/>
      <c r="AK115" s="289"/>
      <c r="AL115" s="289"/>
      <c r="AM115" s="289"/>
      <c r="AN115" s="287" t="s">
        <v>1110</v>
      </c>
      <c r="AO115" s="260"/>
      <c r="AP115" s="289"/>
      <c r="AQ115" s="289"/>
      <c r="AR115" s="289"/>
      <c r="AS115" s="289"/>
      <c r="AU115" s="282">
        <v>104</v>
      </c>
      <c r="AV115" s="289"/>
      <c r="AW115" s="289" t="s">
        <v>854</v>
      </c>
      <c r="AX115" s="289" t="s">
        <v>854</v>
      </c>
      <c r="AY115" s="289" t="s">
        <v>854</v>
      </c>
      <c r="AZ115" s="290" t="s">
        <v>854</v>
      </c>
      <c r="BA115" s="289" t="s">
        <v>854</v>
      </c>
      <c r="BB115" s="289" t="s">
        <v>854</v>
      </c>
      <c r="BC115" s="289" t="s">
        <v>854</v>
      </c>
      <c r="BD115" s="289" t="s">
        <v>854</v>
      </c>
      <c r="BE115" s="289" t="s">
        <v>854</v>
      </c>
      <c r="BF115" s="289" t="s">
        <v>854</v>
      </c>
      <c r="BG115" s="289" t="s">
        <v>854</v>
      </c>
      <c r="BH115" s="289" t="s">
        <v>854</v>
      </c>
      <c r="BI115" s="289" t="s">
        <v>854</v>
      </c>
      <c r="BJ115" s="289" t="s">
        <v>854</v>
      </c>
      <c r="BK115" s="289" t="s">
        <v>854</v>
      </c>
      <c r="BL115" s="289" t="s">
        <v>854</v>
      </c>
      <c r="BM115" s="289"/>
      <c r="BN115" s="289"/>
      <c r="BO115" s="289"/>
      <c r="BP115" s="289"/>
      <c r="BQ115" s="289"/>
      <c r="BR115" s="289"/>
      <c r="BS115" s="289"/>
      <c r="BT115" s="289"/>
      <c r="BU115" s="289"/>
      <c r="BV115" s="289"/>
      <c r="BW115" s="289"/>
      <c r="BY115" s="289"/>
      <c r="BZ115" s="289"/>
      <c r="CA115" s="289"/>
      <c r="CB115" s="289"/>
      <c r="CC115" s="289"/>
      <c r="CD115" s="289"/>
      <c r="CE115" s="289"/>
      <c r="CF115" s="289"/>
      <c r="CG115" s="289"/>
      <c r="CH115" s="289"/>
      <c r="CI115" s="289"/>
      <c r="CJ115" s="289"/>
      <c r="CK115" s="289"/>
      <c r="CL115" s="289"/>
      <c r="CM115" s="289"/>
      <c r="CN115" s="289"/>
      <c r="CO115" s="289"/>
      <c r="CP115" s="289"/>
      <c r="CQ115" s="289"/>
      <c r="CR115" s="289"/>
      <c r="CS115" s="289"/>
      <c r="CT115" s="289"/>
      <c r="CU115" s="289"/>
    </row>
    <row r="116" spans="2:99" ht="57" customHeight="1" x14ac:dyDescent="0.35">
      <c r="B116" s="305" t="s">
        <v>1752</v>
      </c>
      <c r="C116" s="303" t="s">
        <v>1753</v>
      </c>
      <c r="D116" s="282">
        <v>105</v>
      </c>
      <c r="E116" s="282" t="s">
        <v>1754</v>
      </c>
      <c r="F116" s="283" t="s">
        <v>1755</v>
      </c>
      <c r="G116" s="284" t="s">
        <v>1096</v>
      </c>
      <c r="H116" s="284" t="s">
        <v>290</v>
      </c>
      <c r="I116" s="283" t="s">
        <v>1756</v>
      </c>
      <c r="J116" s="284" t="s">
        <v>1098</v>
      </c>
      <c r="K116" s="284" t="s">
        <v>1743</v>
      </c>
      <c r="L116" s="283" t="s">
        <v>1757</v>
      </c>
      <c r="M116" s="285"/>
      <c r="N116" s="284" t="s">
        <v>1129</v>
      </c>
      <c r="O116" s="283" t="s">
        <v>1758</v>
      </c>
      <c r="P116" s="260"/>
      <c r="Q116" s="282">
        <v>105</v>
      </c>
      <c r="R116" s="286"/>
      <c r="S116" s="287" t="s">
        <v>1751</v>
      </c>
      <c r="T116" s="282" t="s">
        <v>1168</v>
      </c>
      <c r="U116" s="286"/>
      <c r="V116" s="286"/>
      <c r="W116" s="284" t="s">
        <v>1142</v>
      </c>
      <c r="X116" s="284">
        <v>2014</v>
      </c>
      <c r="Y116" s="284" t="s">
        <v>1143</v>
      </c>
      <c r="Z116" s="284" t="s">
        <v>1107</v>
      </c>
      <c r="AA116" s="284" t="s">
        <v>1144</v>
      </c>
      <c r="AB116" s="287" t="s">
        <v>1109</v>
      </c>
      <c r="AC116" s="284">
        <v>2023</v>
      </c>
      <c r="AD116" s="288">
        <v>38402.026196716099</v>
      </c>
      <c r="AE116" s="260"/>
      <c r="AF116" s="289"/>
      <c r="AG116" s="289"/>
      <c r="AH116" s="289"/>
      <c r="AI116" s="289"/>
      <c r="AJ116" s="289"/>
      <c r="AK116" s="289"/>
      <c r="AL116" s="289"/>
      <c r="AM116" s="289"/>
      <c r="AN116" s="287" t="s">
        <v>1110</v>
      </c>
      <c r="AO116" s="260"/>
      <c r="AP116" s="289"/>
      <c r="AQ116" s="289"/>
      <c r="AR116" s="289"/>
      <c r="AS116" s="289"/>
      <c r="AU116" s="282">
        <v>105</v>
      </c>
      <c r="AV116" s="289"/>
      <c r="AW116" s="289" t="s">
        <v>854</v>
      </c>
      <c r="AX116" s="289" t="s">
        <v>854</v>
      </c>
      <c r="AY116" s="289" t="s">
        <v>854</v>
      </c>
      <c r="AZ116" s="290" t="s">
        <v>854</v>
      </c>
      <c r="BA116" s="289" t="s">
        <v>854</v>
      </c>
      <c r="BB116" s="289" t="s">
        <v>854</v>
      </c>
      <c r="BC116" s="289" t="s">
        <v>854</v>
      </c>
      <c r="BD116" s="289" t="s">
        <v>854</v>
      </c>
      <c r="BE116" s="289" t="s">
        <v>854</v>
      </c>
      <c r="BF116" s="289" t="s">
        <v>854</v>
      </c>
      <c r="BG116" s="289" t="s">
        <v>854</v>
      </c>
      <c r="BH116" s="289" t="s">
        <v>854</v>
      </c>
      <c r="BI116" s="289" t="s">
        <v>854</v>
      </c>
      <c r="BJ116" s="289" t="s">
        <v>854</v>
      </c>
      <c r="BK116" s="289" t="s">
        <v>854</v>
      </c>
      <c r="BL116" s="289" t="s">
        <v>854</v>
      </c>
      <c r="BM116" s="289"/>
      <c r="BN116" s="289"/>
      <c r="BO116" s="289"/>
      <c r="BP116" s="289"/>
      <c r="BQ116" s="289"/>
      <c r="BR116" s="289"/>
      <c r="BS116" s="289"/>
      <c r="BT116" s="289"/>
      <c r="BU116" s="289"/>
      <c r="BV116" s="289"/>
      <c r="BW116" s="289"/>
      <c r="BY116" s="289"/>
      <c r="BZ116" s="289"/>
      <c r="CA116" s="289"/>
      <c r="CB116" s="289"/>
      <c r="CC116" s="289"/>
      <c r="CD116" s="289"/>
      <c r="CE116" s="289"/>
      <c r="CF116" s="289"/>
      <c r="CG116" s="289"/>
      <c r="CH116" s="289"/>
      <c r="CI116" s="289"/>
      <c r="CJ116" s="289"/>
      <c r="CK116" s="289"/>
      <c r="CL116" s="289"/>
      <c r="CM116" s="289"/>
      <c r="CN116" s="289"/>
      <c r="CO116" s="289"/>
      <c r="CP116" s="289"/>
      <c r="CQ116" s="289"/>
      <c r="CR116" s="289"/>
      <c r="CS116" s="289"/>
      <c r="CT116" s="289"/>
      <c r="CU116" s="289"/>
    </row>
    <row r="117" spans="2:99" ht="102" customHeight="1" x14ac:dyDescent="0.35">
      <c r="B117" s="305" t="s">
        <v>1759</v>
      </c>
      <c r="C117" s="303" t="s">
        <v>1760</v>
      </c>
      <c r="D117" s="282">
        <v>106</v>
      </c>
      <c r="E117" s="282" t="s">
        <v>1761</v>
      </c>
      <c r="F117" s="287" t="s">
        <v>1762</v>
      </c>
      <c r="G117" s="284" t="s">
        <v>1096</v>
      </c>
      <c r="H117" s="284" t="s">
        <v>290</v>
      </c>
      <c r="I117" s="287" t="s">
        <v>1763</v>
      </c>
      <c r="J117" s="284" t="s">
        <v>1098</v>
      </c>
      <c r="K117" s="284" t="s">
        <v>1743</v>
      </c>
      <c r="L117" s="287" t="s">
        <v>1185</v>
      </c>
      <c r="M117" s="291"/>
      <c r="N117" s="284" t="s">
        <v>1129</v>
      </c>
      <c r="O117" s="287" t="s">
        <v>1764</v>
      </c>
      <c r="P117" s="260"/>
      <c r="Q117" s="282">
        <v>106</v>
      </c>
      <c r="R117" s="286"/>
      <c r="S117" s="287" t="s">
        <v>1246</v>
      </c>
      <c r="T117" s="282" t="s">
        <v>1364</v>
      </c>
      <c r="U117" s="286"/>
      <c r="V117" s="286"/>
      <c r="W117" s="284" t="s">
        <v>1142</v>
      </c>
      <c r="X117" s="284">
        <v>1999</v>
      </c>
      <c r="Y117" s="284" t="s">
        <v>1143</v>
      </c>
      <c r="Z117" s="284" t="s">
        <v>1107</v>
      </c>
      <c r="AA117" s="284" t="s">
        <v>1765</v>
      </c>
      <c r="AB117" s="287" t="s">
        <v>1109</v>
      </c>
      <c r="AC117" s="284">
        <v>2023</v>
      </c>
      <c r="AD117" s="288">
        <v>38402.026196716099</v>
      </c>
      <c r="AE117" s="260"/>
      <c r="AF117" s="289"/>
      <c r="AG117" s="289"/>
      <c r="AH117" s="289"/>
      <c r="AI117" s="289"/>
      <c r="AJ117" s="289"/>
      <c r="AK117" s="289"/>
      <c r="AL117" s="289"/>
      <c r="AM117" s="289"/>
      <c r="AN117" s="287" t="s">
        <v>1110</v>
      </c>
      <c r="AO117" s="260"/>
      <c r="AP117" s="289"/>
      <c r="AQ117" s="289"/>
      <c r="AR117" s="289"/>
      <c r="AS117" s="289"/>
      <c r="AU117" s="282">
        <v>106</v>
      </c>
      <c r="AV117" s="289"/>
      <c r="AW117" s="289" t="s">
        <v>854</v>
      </c>
      <c r="AX117" s="289" t="s">
        <v>854</v>
      </c>
      <c r="AY117" s="289" t="s">
        <v>854</v>
      </c>
      <c r="AZ117" s="290" t="s">
        <v>854</v>
      </c>
      <c r="BA117" s="289" t="s">
        <v>854</v>
      </c>
      <c r="BB117" s="289" t="s">
        <v>854</v>
      </c>
      <c r="BC117" s="289" t="s">
        <v>854</v>
      </c>
      <c r="BD117" s="289" t="s">
        <v>854</v>
      </c>
      <c r="BE117" s="289" t="s">
        <v>854</v>
      </c>
      <c r="BF117" s="289" t="s">
        <v>854</v>
      </c>
      <c r="BG117" s="289" t="s">
        <v>854</v>
      </c>
      <c r="BH117" s="289" t="s">
        <v>854</v>
      </c>
      <c r="BI117" s="289" t="s">
        <v>854</v>
      </c>
      <c r="BJ117" s="289" t="s">
        <v>854</v>
      </c>
      <c r="BK117" s="289" t="s">
        <v>854</v>
      </c>
      <c r="BL117" s="289" t="s">
        <v>854</v>
      </c>
      <c r="BM117" s="289"/>
      <c r="BN117" s="289"/>
      <c r="BO117" s="289"/>
      <c r="BP117" s="289"/>
      <c r="BQ117" s="289"/>
      <c r="BR117" s="289"/>
      <c r="BS117" s="289"/>
      <c r="BT117" s="289"/>
      <c r="BU117" s="289"/>
      <c r="BV117" s="289"/>
      <c r="BW117" s="289"/>
      <c r="BY117" s="289"/>
      <c r="BZ117" s="289"/>
      <c r="CA117" s="289"/>
      <c r="CB117" s="289"/>
      <c r="CC117" s="289"/>
      <c r="CD117" s="289"/>
      <c r="CE117" s="289"/>
      <c r="CF117" s="289"/>
      <c r="CG117" s="289"/>
      <c r="CH117" s="289"/>
      <c r="CI117" s="289"/>
      <c r="CJ117" s="289"/>
      <c r="CK117" s="289"/>
      <c r="CL117" s="289"/>
      <c r="CM117" s="289"/>
      <c r="CN117" s="289"/>
      <c r="CO117" s="289"/>
      <c r="CP117" s="289"/>
      <c r="CQ117" s="289"/>
      <c r="CR117" s="289"/>
      <c r="CS117" s="289"/>
      <c r="CT117" s="289"/>
      <c r="CU117" s="289"/>
    </row>
    <row r="118" spans="2:99" ht="42" x14ac:dyDescent="0.35">
      <c r="B118" s="305" t="s">
        <v>1766</v>
      </c>
      <c r="C118" s="303" t="s">
        <v>1767</v>
      </c>
      <c r="D118" s="282">
        <v>107</v>
      </c>
      <c r="E118" s="282" t="s">
        <v>1768</v>
      </c>
      <c r="F118" s="283" t="s">
        <v>1769</v>
      </c>
      <c r="G118" s="284" t="s">
        <v>1096</v>
      </c>
      <c r="H118" s="284" t="s">
        <v>290</v>
      </c>
      <c r="I118" s="283" t="s">
        <v>1763</v>
      </c>
      <c r="J118" s="284" t="s">
        <v>1098</v>
      </c>
      <c r="K118" s="284" t="s">
        <v>1743</v>
      </c>
      <c r="L118" s="283" t="s">
        <v>1185</v>
      </c>
      <c r="M118" s="285"/>
      <c r="N118" s="284" t="s">
        <v>1129</v>
      </c>
      <c r="O118" s="283" t="s">
        <v>1770</v>
      </c>
      <c r="P118" s="260"/>
      <c r="Q118" s="282">
        <v>107</v>
      </c>
      <c r="R118" s="286"/>
      <c r="S118" s="287" t="s">
        <v>1240</v>
      </c>
      <c r="T118" s="282" t="s">
        <v>1168</v>
      </c>
      <c r="U118" s="286"/>
      <c r="V118" s="286"/>
      <c r="W118" s="284" t="s">
        <v>1142</v>
      </c>
      <c r="X118" s="284">
        <v>2017</v>
      </c>
      <c r="Y118" s="284" t="s">
        <v>1143</v>
      </c>
      <c r="Z118" s="284" t="s">
        <v>1107</v>
      </c>
      <c r="AA118" s="284" t="s">
        <v>1765</v>
      </c>
      <c r="AB118" s="287" t="s">
        <v>1109</v>
      </c>
      <c r="AC118" s="284">
        <v>2023</v>
      </c>
      <c r="AD118" s="288">
        <v>38402.026196716099</v>
      </c>
      <c r="AE118" s="260"/>
      <c r="AF118" s="289"/>
      <c r="AG118" s="289"/>
      <c r="AH118" s="289"/>
      <c r="AI118" s="289"/>
      <c r="AJ118" s="289"/>
      <c r="AK118" s="289"/>
      <c r="AL118" s="289"/>
      <c r="AM118" s="289"/>
      <c r="AN118" s="287" t="s">
        <v>1110</v>
      </c>
      <c r="AO118" s="260"/>
      <c r="AP118" s="289"/>
      <c r="AQ118" s="289"/>
      <c r="AR118" s="289"/>
      <c r="AS118" s="289"/>
      <c r="AU118" s="282">
        <v>107</v>
      </c>
      <c r="AV118" s="289"/>
      <c r="AW118" s="289" t="s">
        <v>854</v>
      </c>
      <c r="AX118" s="289" t="s">
        <v>854</v>
      </c>
      <c r="AY118" s="289" t="s">
        <v>854</v>
      </c>
      <c r="AZ118" s="290" t="s">
        <v>854</v>
      </c>
      <c r="BA118" s="289" t="s">
        <v>854</v>
      </c>
      <c r="BB118" s="289" t="s">
        <v>854</v>
      </c>
      <c r="BC118" s="289" t="s">
        <v>854</v>
      </c>
      <c r="BD118" s="289" t="s">
        <v>854</v>
      </c>
      <c r="BE118" s="289" t="s">
        <v>854</v>
      </c>
      <c r="BF118" s="289" t="s">
        <v>854</v>
      </c>
      <c r="BG118" s="289" t="s">
        <v>854</v>
      </c>
      <c r="BH118" s="289" t="s">
        <v>854</v>
      </c>
      <c r="BI118" s="289" t="s">
        <v>854</v>
      </c>
      <c r="BJ118" s="289" t="s">
        <v>854</v>
      </c>
      <c r="BK118" s="289" t="s">
        <v>854</v>
      </c>
      <c r="BL118" s="289" t="s">
        <v>854</v>
      </c>
      <c r="BM118" s="289"/>
      <c r="BN118" s="289"/>
      <c r="BO118" s="289"/>
      <c r="BP118" s="289"/>
      <c r="BQ118" s="289"/>
      <c r="BR118" s="289"/>
      <c r="BS118" s="289"/>
      <c r="BT118" s="289"/>
      <c r="BU118" s="289"/>
      <c r="BV118" s="289"/>
      <c r="BW118" s="289"/>
      <c r="BY118" s="289"/>
      <c r="BZ118" s="289"/>
      <c r="CA118" s="289"/>
      <c r="CB118" s="289"/>
      <c r="CC118" s="289"/>
      <c r="CD118" s="289"/>
      <c r="CE118" s="289"/>
      <c r="CF118" s="289"/>
      <c r="CG118" s="289"/>
      <c r="CH118" s="289"/>
      <c r="CI118" s="289"/>
      <c r="CJ118" s="289"/>
      <c r="CK118" s="289"/>
      <c r="CL118" s="289"/>
      <c r="CM118" s="289"/>
      <c r="CN118" s="289"/>
      <c r="CO118" s="289"/>
      <c r="CP118" s="289"/>
      <c r="CQ118" s="289"/>
      <c r="CR118" s="289"/>
      <c r="CS118" s="289"/>
      <c r="CT118" s="289"/>
      <c r="CU118" s="289"/>
    </row>
    <row r="119" spans="2:99" ht="127.5" customHeight="1" x14ac:dyDescent="0.35">
      <c r="B119" s="305" t="s">
        <v>1771</v>
      </c>
      <c r="C119" s="303" t="s">
        <v>1772</v>
      </c>
      <c r="D119" s="282">
        <v>108</v>
      </c>
      <c r="E119" s="282" t="s">
        <v>1773</v>
      </c>
      <c r="F119" s="287" t="s">
        <v>1774</v>
      </c>
      <c r="G119" s="284" t="s">
        <v>1096</v>
      </c>
      <c r="H119" s="284" t="s">
        <v>290</v>
      </c>
      <c r="I119" s="287" t="s">
        <v>1775</v>
      </c>
      <c r="J119" s="284" t="s">
        <v>1098</v>
      </c>
      <c r="K119" s="284" t="s">
        <v>1743</v>
      </c>
      <c r="L119" s="287" t="s">
        <v>1100</v>
      </c>
      <c r="M119" s="291"/>
      <c r="N119" s="284" t="s">
        <v>1129</v>
      </c>
      <c r="O119" s="287" t="s">
        <v>1776</v>
      </c>
      <c r="P119" s="260"/>
      <c r="Q119" s="282">
        <v>108</v>
      </c>
      <c r="R119" s="286"/>
      <c r="S119" s="287" t="s">
        <v>1246</v>
      </c>
      <c r="T119" s="282">
        <v>2</v>
      </c>
      <c r="U119" s="286"/>
      <c r="V119" s="286"/>
      <c r="W119" s="284" t="s">
        <v>1142</v>
      </c>
      <c r="X119" s="284">
        <v>2021</v>
      </c>
      <c r="Y119" s="284" t="s">
        <v>1143</v>
      </c>
      <c r="Z119" s="284" t="s">
        <v>1107</v>
      </c>
      <c r="AA119" s="284" t="s">
        <v>1485</v>
      </c>
      <c r="AB119" s="287" t="s">
        <v>1109</v>
      </c>
      <c r="AC119" s="284">
        <v>2023</v>
      </c>
      <c r="AD119" s="288">
        <v>38402.026196716099</v>
      </c>
      <c r="AE119" s="260"/>
      <c r="AF119" s="289"/>
      <c r="AG119" s="289"/>
      <c r="AH119" s="289"/>
      <c r="AI119" s="289"/>
      <c r="AJ119" s="289"/>
      <c r="AK119" s="289"/>
      <c r="AL119" s="289"/>
      <c r="AM119" s="289"/>
      <c r="AN119" s="287" t="s">
        <v>1110</v>
      </c>
      <c r="AO119" s="260"/>
      <c r="AP119" s="289"/>
      <c r="AQ119" s="289"/>
      <c r="AR119" s="289"/>
      <c r="AS119" s="289"/>
      <c r="AU119" s="282">
        <v>108</v>
      </c>
      <c r="AV119" s="289"/>
      <c r="AW119" s="289" t="s">
        <v>854</v>
      </c>
      <c r="AX119" s="289" t="s">
        <v>854</v>
      </c>
      <c r="AY119" s="289" t="s">
        <v>854</v>
      </c>
      <c r="AZ119" s="290" t="s">
        <v>854</v>
      </c>
      <c r="BA119" s="289" t="s">
        <v>854</v>
      </c>
      <c r="BB119" s="289" t="s">
        <v>854</v>
      </c>
      <c r="BC119" s="289" t="s">
        <v>854</v>
      </c>
      <c r="BD119" s="289" t="s">
        <v>854</v>
      </c>
      <c r="BE119" s="289" t="s">
        <v>854</v>
      </c>
      <c r="BF119" s="289" t="s">
        <v>854</v>
      </c>
      <c r="BG119" s="289" t="s">
        <v>854</v>
      </c>
      <c r="BH119" s="289" t="s">
        <v>854</v>
      </c>
      <c r="BI119" s="289" t="s">
        <v>854</v>
      </c>
      <c r="BJ119" s="289" t="s">
        <v>854</v>
      </c>
      <c r="BK119" s="289" t="s">
        <v>854</v>
      </c>
      <c r="BL119" s="289" t="s">
        <v>854</v>
      </c>
      <c r="BM119" s="289"/>
      <c r="BN119" s="289"/>
      <c r="BO119" s="289"/>
      <c r="BP119" s="289"/>
      <c r="BQ119" s="289"/>
      <c r="BR119" s="289"/>
      <c r="BS119" s="289"/>
      <c r="BT119" s="289"/>
      <c r="BU119" s="289"/>
      <c r="BV119" s="289"/>
      <c r="BW119" s="289"/>
      <c r="BY119" s="289"/>
      <c r="BZ119" s="289"/>
      <c r="CA119" s="289"/>
      <c r="CB119" s="289"/>
      <c r="CC119" s="289"/>
      <c r="CD119" s="289"/>
      <c r="CE119" s="289"/>
      <c r="CF119" s="289"/>
      <c r="CG119" s="289"/>
      <c r="CH119" s="289"/>
      <c r="CI119" s="289"/>
      <c r="CJ119" s="289"/>
      <c r="CK119" s="289"/>
      <c r="CL119" s="289"/>
      <c r="CM119" s="289"/>
      <c r="CN119" s="289"/>
      <c r="CO119" s="289"/>
      <c r="CP119" s="289"/>
      <c r="CQ119" s="289"/>
      <c r="CR119" s="289"/>
      <c r="CS119" s="289"/>
      <c r="CT119" s="289"/>
      <c r="CU119" s="289"/>
    </row>
    <row r="120" spans="2:99" ht="42" x14ac:dyDescent="0.35">
      <c r="B120" s="305" t="s">
        <v>1777</v>
      </c>
      <c r="C120" s="303" t="s">
        <v>1778</v>
      </c>
      <c r="D120" s="282">
        <v>109</v>
      </c>
      <c r="E120" s="282" t="s">
        <v>1779</v>
      </c>
      <c r="F120" s="283" t="s">
        <v>1780</v>
      </c>
      <c r="G120" s="284" t="s">
        <v>1096</v>
      </c>
      <c r="H120" s="284" t="s">
        <v>290</v>
      </c>
      <c r="I120" s="283" t="s">
        <v>1775</v>
      </c>
      <c r="J120" s="284" t="s">
        <v>1098</v>
      </c>
      <c r="K120" s="284" t="s">
        <v>1743</v>
      </c>
      <c r="L120" s="283" t="s">
        <v>1100</v>
      </c>
      <c r="M120" s="285"/>
      <c r="N120" s="284" t="s">
        <v>1129</v>
      </c>
      <c r="O120" s="283" t="s">
        <v>1781</v>
      </c>
      <c r="P120" s="260"/>
      <c r="Q120" s="282">
        <v>109</v>
      </c>
      <c r="R120" s="286"/>
      <c r="S120" s="287" t="s">
        <v>1751</v>
      </c>
      <c r="T120" s="282" t="s">
        <v>1131</v>
      </c>
      <c r="U120" s="286"/>
      <c r="V120" s="286"/>
      <c r="W120" s="284" t="s">
        <v>1142</v>
      </c>
      <c r="X120" s="284">
        <v>2020</v>
      </c>
      <c r="Y120" s="284" t="s">
        <v>1143</v>
      </c>
      <c r="Z120" s="284" t="s">
        <v>1107</v>
      </c>
      <c r="AA120" s="284" t="s">
        <v>1144</v>
      </c>
      <c r="AB120" s="287" t="s">
        <v>1109</v>
      </c>
      <c r="AC120" s="284">
        <v>2023</v>
      </c>
      <c r="AD120" s="288">
        <v>38402.026196716099</v>
      </c>
      <c r="AE120" s="260"/>
      <c r="AF120" s="289"/>
      <c r="AG120" s="289"/>
      <c r="AH120" s="289"/>
      <c r="AI120" s="289"/>
      <c r="AJ120" s="289"/>
      <c r="AK120" s="289"/>
      <c r="AL120" s="289"/>
      <c r="AM120" s="289"/>
      <c r="AN120" s="287" t="s">
        <v>1110</v>
      </c>
      <c r="AO120" s="260"/>
      <c r="AP120" s="289"/>
      <c r="AQ120" s="289"/>
      <c r="AR120" s="289"/>
      <c r="AS120" s="289"/>
      <c r="AU120" s="282">
        <v>109</v>
      </c>
      <c r="AV120" s="289"/>
      <c r="AW120" s="289" t="s">
        <v>854</v>
      </c>
      <c r="AX120" s="289" t="s">
        <v>854</v>
      </c>
      <c r="AY120" s="289" t="s">
        <v>854</v>
      </c>
      <c r="AZ120" s="290" t="s">
        <v>854</v>
      </c>
      <c r="BA120" s="289" t="s">
        <v>854</v>
      </c>
      <c r="BB120" s="289" t="s">
        <v>854</v>
      </c>
      <c r="BC120" s="289" t="s">
        <v>854</v>
      </c>
      <c r="BD120" s="289" t="s">
        <v>854</v>
      </c>
      <c r="BE120" s="289" t="s">
        <v>854</v>
      </c>
      <c r="BF120" s="289" t="s">
        <v>854</v>
      </c>
      <c r="BG120" s="289" t="s">
        <v>854</v>
      </c>
      <c r="BH120" s="289" t="s">
        <v>854</v>
      </c>
      <c r="BI120" s="289" t="s">
        <v>854</v>
      </c>
      <c r="BJ120" s="289" t="s">
        <v>854</v>
      </c>
      <c r="BK120" s="289" t="s">
        <v>854</v>
      </c>
      <c r="BL120" s="289" t="s">
        <v>854</v>
      </c>
      <c r="BM120" s="289"/>
      <c r="BN120" s="289"/>
      <c r="BO120" s="289"/>
      <c r="BP120" s="289"/>
      <c r="BQ120" s="289"/>
      <c r="BR120" s="289"/>
      <c r="BS120" s="289"/>
      <c r="BT120" s="289"/>
      <c r="BU120" s="289"/>
      <c r="BV120" s="289"/>
      <c r="BW120" s="289"/>
      <c r="BY120" s="289"/>
      <c r="BZ120" s="289"/>
      <c r="CA120" s="289"/>
      <c r="CB120" s="289"/>
      <c r="CC120" s="289"/>
      <c r="CD120" s="289"/>
      <c r="CE120" s="289"/>
      <c r="CF120" s="289"/>
      <c r="CG120" s="289"/>
      <c r="CH120" s="289"/>
      <c r="CI120" s="289"/>
      <c r="CJ120" s="289"/>
      <c r="CK120" s="289"/>
      <c r="CL120" s="289"/>
      <c r="CM120" s="289"/>
      <c r="CN120" s="289"/>
      <c r="CO120" s="289"/>
      <c r="CP120" s="289"/>
      <c r="CQ120" s="289"/>
      <c r="CR120" s="289"/>
      <c r="CS120" s="289"/>
      <c r="CT120" s="289"/>
      <c r="CU120" s="289"/>
    </row>
    <row r="121" spans="2:99" ht="90.75" customHeight="1" x14ac:dyDescent="0.35">
      <c r="B121" s="305" t="s">
        <v>1782</v>
      </c>
      <c r="C121" s="303" t="s">
        <v>1783</v>
      </c>
      <c r="D121" s="282">
        <v>110</v>
      </c>
      <c r="E121" s="282" t="s">
        <v>1784</v>
      </c>
      <c r="F121" s="287" t="s">
        <v>1785</v>
      </c>
      <c r="G121" s="284" t="s">
        <v>1096</v>
      </c>
      <c r="H121" s="284" t="s">
        <v>290</v>
      </c>
      <c r="I121" s="287" t="s">
        <v>1775</v>
      </c>
      <c r="J121" s="284" t="s">
        <v>1098</v>
      </c>
      <c r="K121" s="284" t="s">
        <v>1743</v>
      </c>
      <c r="L121" s="287" t="s">
        <v>1100</v>
      </c>
      <c r="M121" s="291"/>
      <c r="N121" s="284" t="s">
        <v>1129</v>
      </c>
      <c r="O121" s="287" t="s">
        <v>1786</v>
      </c>
      <c r="P121" s="260"/>
      <c r="Q121" s="282">
        <v>110</v>
      </c>
      <c r="R121" s="286"/>
      <c r="S121" s="287" t="s">
        <v>1246</v>
      </c>
      <c r="T121" s="282" t="s">
        <v>1131</v>
      </c>
      <c r="U121" s="286"/>
      <c r="V121" s="286"/>
      <c r="W121" s="284" t="s">
        <v>1142</v>
      </c>
      <c r="X121" s="284">
        <v>2022</v>
      </c>
      <c r="Y121" s="284" t="s">
        <v>1143</v>
      </c>
      <c r="Z121" s="284" t="s">
        <v>1107</v>
      </c>
      <c r="AA121" s="284" t="s">
        <v>1485</v>
      </c>
      <c r="AB121" s="287" t="s">
        <v>1109</v>
      </c>
      <c r="AC121" s="284">
        <v>2023</v>
      </c>
      <c r="AD121" s="288">
        <v>38402.026196716099</v>
      </c>
      <c r="AE121" s="260"/>
      <c r="AF121" s="289"/>
      <c r="AG121" s="289"/>
      <c r="AH121" s="289"/>
      <c r="AI121" s="289"/>
      <c r="AJ121" s="289"/>
      <c r="AK121" s="289"/>
      <c r="AL121" s="289"/>
      <c r="AM121" s="289"/>
      <c r="AN121" s="287" t="s">
        <v>1110</v>
      </c>
      <c r="AO121" s="260"/>
      <c r="AP121" s="289"/>
      <c r="AQ121" s="289"/>
      <c r="AR121" s="289"/>
      <c r="AS121" s="289"/>
      <c r="AU121" s="282">
        <v>110</v>
      </c>
      <c r="AV121" s="289"/>
      <c r="AW121" s="289" t="s">
        <v>854</v>
      </c>
      <c r="AX121" s="289" t="s">
        <v>854</v>
      </c>
      <c r="AY121" s="289" t="s">
        <v>854</v>
      </c>
      <c r="AZ121" s="290" t="s">
        <v>1787</v>
      </c>
      <c r="BA121" s="289" t="s">
        <v>854</v>
      </c>
      <c r="BB121" s="289" t="s">
        <v>854</v>
      </c>
      <c r="BC121" s="289" t="s">
        <v>854</v>
      </c>
      <c r="BD121" s="289" t="s">
        <v>854</v>
      </c>
      <c r="BE121" s="289" t="s">
        <v>854</v>
      </c>
      <c r="BF121" s="289" t="s">
        <v>854</v>
      </c>
      <c r="BG121" s="289" t="s">
        <v>854</v>
      </c>
      <c r="BH121" s="289" t="s">
        <v>854</v>
      </c>
      <c r="BI121" s="289" t="s">
        <v>854</v>
      </c>
      <c r="BJ121" s="289" t="s">
        <v>854</v>
      </c>
      <c r="BK121" s="289" t="s">
        <v>854</v>
      </c>
      <c r="BL121" s="289" t="s">
        <v>854</v>
      </c>
      <c r="BM121" s="289"/>
      <c r="BN121" s="289"/>
      <c r="BO121" s="289"/>
      <c r="BP121" s="289"/>
      <c r="BQ121" s="289"/>
      <c r="BR121" s="289"/>
      <c r="BS121" s="289"/>
      <c r="BT121" s="289"/>
      <c r="BU121" s="289"/>
      <c r="BV121" s="289"/>
      <c r="BW121" s="289"/>
      <c r="BY121" s="289"/>
      <c r="BZ121" s="289"/>
      <c r="CA121" s="289"/>
      <c r="CB121" s="289"/>
      <c r="CC121" s="289"/>
      <c r="CD121" s="289"/>
      <c r="CE121" s="289"/>
      <c r="CF121" s="289"/>
      <c r="CG121" s="289"/>
      <c r="CH121" s="289"/>
      <c r="CI121" s="289"/>
      <c r="CJ121" s="289"/>
      <c r="CK121" s="289"/>
      <c r="CL121" s="289"/>
      <c r="CM121" s="289"/>
      <c r="CN121" s="289"/>
      <c r="CO121" s="289"/>
      <c r="CP121" s="289"/>
      <c r="CQ121" s="289"/>
      <c r="CR121" s="289"/>
      <c r="CS121" s="289"/>
      <c r="CT121" s="289"/>
      <c r="CU121" s="289"/>
    </row>
    <row r="122" spans="2:99" ht="152.25" customHeight="1" x14ac:dyDescent="0.35">
      <c r="B122" s="305" t="s">
        <v>1788</v>
      </c>
      <c r="C122" s="303" t="s">
        <v>1789</v>
      </c>
      <c r="D122" s="282">
        <v>111</v>
      </c>
      <c r="E122" s="282" t="s">
        <v>1790</v>
      </c>
      <c r="F122" s="283" t="s">
        <v>1791</v>
      </c>
      <c r="G122" s="284" t="s">
        <v>1096</v>
      </c>
      <c r="H122" s="284" t="s">
        <v>290</v>
      </c>
      <c r="I122" s="283" t="s">
        <v>1775</v>
      </c>
      <c r="J122" s="284" t="s">
        <v>1098</v>
      </c>
      <c r="K122" s="284" t="s">
        <v>1743</v>
      </c>
      <c r="L122" s="283" t="s">
        <v>1100</v>
      </c>
      <c r="M122" s="285"/>
      <c r="N122" s="284" t="s">
        <v>1129</v>
      </c>
      <c r="O122" s="283" t="s">
        <v>1792</v>
      </c>
      <c r="P122" s="260"/>
      <c r="Q122" s="282">
        <v>111</v>
      </c>
      <c r="R122" s="286"/>
      <c r="S122" s="287" t="s">
        <v>1246</v>
      </c>
      <c r="T122" s="282" t="s">
        <v>1131</v>
      </c>
      <c r="U122" s="286"/>
      <c r="V122" s="286"/>
      <c r="W122" s="284" t="s">
        <v>1142</v>
      </c>
      <c r="X122" s="284">
        <v>2021</v>
      </c>
      <c r="Y122" s="284" t="s">
        <v>1143</v>
      </c>
      <c r="Z122" s="284" t="s">
        <v>1107</v>
      </c>
      <c r="AA122" s="284" t="s">
        <v>1485</v>
      </c>
      <c r="AB122" s="287" t="s">
        <v>1109</v>
      </c>
      <c r="AC122" s="284">
        <v>2023</v>
      </c>
      <c r="AD122" s="288">
        <v>38402.026196716099</v>
      </c>
      <c r="AE122" s="260"/>
      <c r="AF122" s="289"/>
      <c r="AG122" s="289"/>
      <c r="AH122" s="289"/>
      <c r="AI122" s="289"/>
      <c r="AJ122" s="289"/>
      <c r="AK122" s="289"/>
      <c r="AL122" s="289"/>
      <c r="AM122" s="289"/>
      <c r="AN122" s="287" t="s">
        <v>1110</v>
      </c>
      <c r="AO122" s="260"/>
      <c r="AP122" s="289"/>
      <c r="AQ122" s="289"/>
      <c r="AR122" s="289"/>
      <c r="AS122" s="289"/>
      <c r="AU122" s="282">
        <v>111</v>
      </c>
      <c r="AV122" s="289"/>
      <c r="AW122" s="289" t="s">
        <v>854</v>
      </c>
      <c r="AX122" s="289" t="s">
        <v>854</v>
      </c>
      <c r="AY122" s="289" t="s">
        <v>854</v>
      </c>
      <c r="AZ122" s="290" t="s">
        <v>1787</v>
      </c>
      <c r="BA122" s="289" t="s">
        <v>854</v>
      </c>
      <c r="BB122" s="289" t="s">
        <v>854</v>
      </c>
      <c r="BC122" s="289" t="s">
        <v>854</v>
      </c>
      <c r="BD122" s="289" t="s">
        <v>854</v>
      </c>
      <c r="BE122" s="289" t="s">
        <v>854</v>
      </c>
      <c r="BF122" s="289" t="s">
        <v>854</v>
      </c>
      <c r="BG122" s="289" t="s">
        <v>854</v>
      </c>
      <c r="BH122" s="289" t="s">
        <v>854</v>
      </c>
      <c r="BI122" s="289" t="s">
        <v>854</v>
      </c>
      <c r="BJ122" s="289" t="s">
        <v>854</v>
      </c>
      <c r="BK122" s="289" t="s">
        <v>854</v>
      </c>
      <c r="BL122" s="289" t="s">
        <v>854</v>
      </c>
      <c r="BM122" s="289"/>
      <c r="BN122" s="289"/>
      <c r="BO122" s="289"/>
      <c r="BP122" s="289"/>
      <c r="BQ122" s="289"/>
      <c r="BR122" s="289"/>
      <c r="BS122" s="289"/>
      <c r="BT122" s="289"/>
      <c r="BU122" s="289"/>
      <c r="BV122" s="289"/>
      <c r="BW122" s="289"/>
      <c r="BY122" s="289"/>
      <c r="BZ122" s="289"/>
      <c r="CA122" s="289"/>
      <c r="CB122" s="289"/>
      <c r="CC122" s="289"/>
      <c r="CD122" s="289"/>
      <c r="CE122" s="289"/>
      <c r="CF122" s="289"/>
      <c r="CG122" s="289"/>
      <c r="CH122" s="289"/>
      <c r="CI122" s="289"/>
      <c r="CJ122" s="289"/>
      <c r="CK122" s="289"/>
      <c r="CL122" s="289"/>
      <c r="CM122" s="289"/>
      <c r="CN122" s="289"/>
      <c r="CO122" s="289"/>
      <c r="CP122" s="289"/>
      <c r="CQ122" s="289"/>
      <c r="CR122" s="289"/>
      <c r="CS122" s="289"/>
      <c r="CT122" s="289"/>
      <c r="CU122" s="289"/>
    </row>
    <row r="123" spans="2:99" ht="66.75" customHeight="1" x14ac:dyDescent="0.35">
      <c r="B123" s="305" t="s">
        <v>1793</v>
      </c>
      <c r="C123" s="303" t="s">
        <v>1794</v>
      </c>
      <c r="D123" s="282">
        <v>112</v>
      </c>
      <c r="E123" s="282" t="s">
        <v>1795</v>
      </c>
      <c r="F123" s="287" t="s">
        <v>1796</v>
      </c>
      <c r="G123" s="284" t="s">
        <v>1096</v>
      </c>
      <c r="H123" s="284" t="s">
        <v>290</v>
      </c>
      <c r="I123" s="287" t="s">
        <v>1775</v>
      </c>
      <c r="J123" s="284" t="s">
        <v>1098</v>
      </c>
      <c r="K123" s="284" t="s">
        <v>1743</v>
      </c>
      <c r="L123" s="287" t="s">
        <v>1100</v>
      </c>
      <c r="M123" s="291"/>
      <c r="N123" s="284" t="s">
        <v>1129</v>
      </c>
      <c r="O123" s="287" t="s">
        <v>1797</v>
      </c>
      <c r="P123" s="260"/>
      <c r="Q123" s="282">
        <v>112</v>
      </c>
      <c r="R123" s="286"/>
      <c r="S123" s="287" t="s">
        <v>1246</v>
      </c>
      <c r="T123" s="282" t="s">
        <v>1131</v>
      </c>
      <c r="U123" s="286"/>
      <c r="V123" s="286"/>
      <c r="W123" s="284" t="s">
        <v>1105</v>
      </c>
      <c r="X123" s="284">
        <v>2023</v>
      </c>
      <c r="Y123" s="284" t="s">
        <v>1143</v>
      </c>
      <c r="Z123" s="284" t="s">
        <v>1107</v>
      </c>
      <c r="AA123" s="284" t="s">
        <v>1485</v>
      </c>
      <c r="AB123" s="287" t="s">
        <v>1109</v>
      </c>
      <c r="AC123" s="284">
        <v>2023</v>
      </c>
      <c r="AD123" s="288">
        <v>38402.026196716099</v>
      </c>
      <c r="AE123" s="260"/>
      <c r="AF123" s="289"/>
      <c r="AG123" s="289"/>
      <c r="AH123" s="289"/>
      <c r="AI123" s="289"/>
      <c r="AJ123" s="289"/>
      <c r="AK123" s="289"/>
      <c r="AL123" s="289"/>
      <c r="AM123" s="289"/>
      <c r="AN123" s="287" t="s">
        <v>1110</v>
      </c>
      <c r="AO123" s="260"/>
      <c r="AP123" s="289"/>
      <c r="AQ123" s="289"/>
      <c r="AR123" s="289"/>
      <c r="AS123" s="289"/>
      <c r="AU123" s="282">
        <v>112</v>
      </c>
      <c r="AV123" s="289"/>
      <c r="AW123" s="289" t="s">
        <v>854</v>
      </c>
      <c r="AX123" s="289" t="s">
        <v>854</v>
      </c>
      <c r="AY123" s="289" t="s">
        <v>854</v>
      </c>
      <c r="AZ123" s="290" t="s">
        <v>1787</v>
      </c>
      <c r="BA123" s="289" t="s">
        <v>854</v>
      </c>
      <c r="BB123" s="289" t="s">
        <v>854</v>
      </c>
      <c r="BC123" s="289" t="s">
        <v>854</v>
      </c>
      <c r="BD123" s="289" t="s">
        <v>854</v>
      </c>
      <c r="BE123" s="289" t="s">
        <v>854</v>
      </c>
      <c r="BF123" s="289" t="s">
        <v>854</v>
      </c>
      <c r="BG123" s="289" t="s">
        <v>854</v>
      </c>
      <c r="BH123" s="289" t="s">
        <v>854</v>
      </c>
      <c r="BI123" s="289" t="s">
        <v>854</v>
      </c>
      <c r="BJ123" s="289" t="s">
        <v>854</v>
      </c>
      <c r="BK123" s="289" t="s">
        <v>854</v>
      </c>
      <c r="BL123" s="289" t="s">
        <v>854</v>
      </c>
      <c r="BM123" s="289"/>
      <c r="BN123" s="289"/>
      <c r="BO123" s="289"/>
      <c r="BP123" s="289"/>
      <c r="BQ123" s="289"/>
      <c r="BR123" s="289"/>
      <c r="BS123" s="289"/>
      <c r="BT123" s="289"/>
      <c r="BU123" s="289"/>
      <c r="BV123" s="289"/>
      <c r="BW123" s="289"/>
      <c r="BY123" s="289"/>
      <c r="BZ123" s="289"/>
      <c r="CA123" s="289"/>
      <c r="CB123" s="289"/>
      <c r="CC123" s="289"/>
      <c r="CD123" s="289"/>
      <c r="CE123" s="289"/>
      <c r="CF123" s="289"/>
      <c r="CG123" s="289"/>
      <c r="CH123" s="289"/>
      <c r="CI123" s="289"/>
      <c r="CJ123" s="289"/>
      <c r="CK123" s="289"/>
      <c r="CL123" s="289"/>
      <c r="CM123" s="289"/>
      <c r="CN123" s="289"/>
      <c r="CO123" s="289"/>
      <c r="CP123" s="289"/>
      <c r="CQ123" s="289"/>
      <c r="CR123" s="289"/>
      <c r="CS123" s="289"/>
      <c r="CT123" s="289"/>
      <c r="CU123" s="289"/>
    </row>
    <row r="124" spans="2:99" ht="92.25" customHeight="1" x14ac:dyDescent="0.35">
      <c r="B124" s="305" t="s">
        <v>1798</v>
      </c>
      <c r="C124" s="303" t="s">
        <v>1799</v>
      </c>
      <c r="D124" s="282">
        <v>113</v>
      </c>
      <c r="E124" s="282" t="s">
        <v>1800</v>
      </c>
      <c r="F124" s="283" t="s">
        <v>1801</v>
      </c>
      <c r="G124" s="284" t="s">
        <v>1096</v>
      </c>
      <c r="H124" s="284" t="s">
        <v>290</v>
      </c>
      <c r="I124" s="283" t="s">
        <v>1775</v>
      </c>
      <c r="J124" s="284" t="s">
        <v>1098</v>
      </c>
      <c r="K124" s="284" t="s">
        <v>1743</v>
      </c>
      <c r="L124" s="283" t="s">
        <v>1100</v>
      </c>
      <c r="M124" s="285"/>
      <c r="N124" s="284" t="s">
        <v>1129</v>
      </c>
      <c r="O124" s="283" t="s">
        <v>1802</v>
      </c>
      <c r="P124" s="260"/>
      <c r="Q124" s="282">
        <v>113</v>
      </c>
      <c r="R124" s="286"/>
      <c r="S124" s="287" t="s">
        <v>1246</v>
      </c>
      <c r="T124" s="282" t="s">
        <v>1131</v>
      </c>
      <c r="U124" s="286"/>
      <c r="V124" s="286"/>
      <c r="W124" s="284" t="s">
        <v>1105</v>
      </c>
      <c r="X124" s="284">
        <v>2026</v>
      </c>
      <c r="Y124" s="284" t="s">
        <v>1143</v>
      </c>
      <c r="Z124" s="284" t="s">
        <v>1107</v>
      </c>
      <c r="AA124" s="284" t="s">
        <v>1485</v>
      </c>
      <c r="AB124" s="287" t="s">
        <v>1109</v>
      </c>
      <c r="AC124" s="284">
        <v>2023</v>
      </c>
      <c r="AD124" s="288">
        <v>38402.026196716099</v>
      </c>
      <c r="AE124" s="260"/>
      <c r="AF124" s="289"/>
      <c r="AG124" s="289"/>
      <c r="AH124" s="289"/>
      <c r="AI124" s="289"/>
      <c r="AJ124" s="289"/>
      <c r="AK124" s="289"/>
      <c r="AL124" s="289"/>
      <c r="AM124" s="289"/>
      <c r="AN124" s="287" t="s">
        <v>1110</v>
      </c>
      <c r="AO124" s="260"/>
      <c r="AP124" s="289"/>
      <c r="AQ124" s="289"/>
      <c r="AR124" s="289"/>
      <c r="AS124" s="289"/>
      <c r="AU124" s="282">
        <v>113</v>
      </c>
      <c r="AV124" s="289"/>
      <c r="AW124" s="289" t="s">
        <v>854</v>
      </c>
      <c r="AX124" s="289" t="s">
        <v>854</v>
      </c>
      <c r="AY124" s="289" t="s">
        <v>854</v>
      </c>
      <c r="AZ124" s="290" t="s">
        <v>854</v>
      </c>
      <c r="BA124" s="289" t="s">
        <v>854</v>
      </c>
      <c r="BB124" s="289" t="s">
        <v>854</v>
      </c>
      <c r="BC124" s="289" t="s">
        <v>854</v>
      </c>
      <c r="BD124" s="289" t="s">
        <v>854</v>
      </c>
      <c r="BE124" s="289" t="s">
        <v>854</v>
      </c>
      <c r="BF124" s="289" t="s">
        <v>854</v>
      </c>
      <c r="BG124" s="289" t="s">
        <v>854</v>
      </c>
      <c r="BH124" s="289" t="s">
        <v>854</v>
      </c>
      <c r="BI124" s="289" t="s">
        <v>854</v>
      </c>
      <c r="BJ124" s="289" t="s">
        <v>854</v>
      </c>
      <c r="BK124" s="289" t="s">
        <v>854</v>
      </c>
      <c r="BL124" s="289" t="s">
        <v>854</v>
      </c>
      <c r="BM124" s="289"/>
      <c r="BN124" s="289"/>
      <c r="BO124" s="289"/>
      <c r="BP124" s="289"/>
      <c r="BQ124" s="289"/>
      <c r="BR124" s="289"/>
      <c r="BS124" s="289"/>
      <c r="BT124" s="289"/>
      <c r="BU124" s="289"/>
      <c r="BV124" s="289"/>
      <c r="BW124" s="289"/>
      <c r="BY124" s="289"/>
      <c r="BZ124" s="289"/>
      <c r="CA124" s="289"/>
      <c r="CB124" s="289"/>
      <c r="CC124" s="289"/>
      <c r="CD124" s="289"/>
      <c r="CE124" s="289"/>
      <c r="CF124" s="289"/>
      <c r="CG124" s="289"/>
      <c r="CH124" s="289"/>
      <c r="CI124" s="289"/>
      <c r="CJ124" s="289"/>
      <c r="CK124" s="289"/>
      <c r="CL124" s="289"/>
      <c r="CM124" s="289"/>
      <c r="CN124" s="289"/>
      <c r="CO124" s="289"/>
      <c r="CP124" s="289"/>
      <c r="CQ124" s="289"/>
      <c r="CR124" s="289"/>
      <c r="CS124" s="289"/>
      <c r="CT124" s="289"/>
      <c r="CU124" s="289"/>
    </row>
    <row r="125" spans="2:99" ht="54" customHeight="1" x14ac:dyDescent="0.35">
      <c r="B125" s="305" t="s">
        <v>1803</v>
      </c>
      <c r="C125" s="303" t="s">
        <v>1804</v>
      </c>
      <c r="D125" s="282">
        <v>114</v>
      </c>
      <c r="E125" s="282" t="s">
        <v>1805</v>
      </c>
      <c r="F125" s="287" t="s">
        <v>1806</v>
      </c>
      <c r="G125" s="284" t="s">
        <v>1096</v>
      </c>
      <c r="H125" s="284" t="s">
        <v>290</v>
      </c>
      <c r="I125" s="287" t="s">
        <v>1775</v>
      </c>
      <c r="J125" s="284" t="s">
        <v>1098</v>
      </c>
      <c r="K125" s="284" t="s">
        <v>1743</v>
      </c>
      <c r="L125" s="287" t="s">
        <v>1100</v>
      </c>
      <c r="M125" s="291"/>
      <c r="N125" s="284" t="s">
        <v>1129</v>
      </c>
      <c r="O125" s="287" t="s">
        <v>1807</v>
      </c>
      <c r="P125" s="260"/>
      <c r="Q125" s="282">
        <v>114</v>
      </c>
      <c r="R125" s="286"/>
      <c r="S125" s="287" t="s">
        <v>1246</v>
      </c>
      <c r="T125" s="282" t="s">
        <v>1131</v>
      </c>
      <c r="U125" s="286"/>
      <c r="V125" s="286"/>
      <c r="W125" s="284" t="s">
        <v>1808</v>
      </c>
      <c r="X125" s="284">
        <v>2021</v>
      </c>
      <c r="Y125" s="284" t="s">
        <v>1143</v>
      </c>
      <c r="Z125" s="284" t="s">
        <v>1107</v>
      </c>
      <c r="AA125" s="284" t="s">
        <v>1485</v>
      </c>
      <c r="AB125" s="287" t="s">
        <v>1109</v>
      </c>
      <c r="AC125" s="284">
        <v>2023</v>
      </c>
      <c r="AD125" s="288">
        <v>38402.026196716099</v>
      </c>
      <c r="AE125" s="260"/>
      <c r="AF125" s="289"/>
      <c r="AG125" s="289"/>
      <c r="AH125" s="289"/>
      <c r="AI125" s="289"/>
      <c r="AJ125" s="289"/>
      <c r="AK125" s="289"/>
      <c r="AL125" s="289"/>
      <c r="AM125" s="289"/>
      <c r="AN125" s="287" t="s">
        <v>1110</v>
      </c>
      <c r="AO125" s="260"/>
      <c r="AP125" s="289"/>
      <c r="AQ125" s="289"/>
      <c r="AR125" s="289"/>
      <c r="AS125" s="289"/>
      <c r="AU125" s="282">
        <v>114</v>
      </c>
      <c r="AV125" s="289"/>
      <c r="AW125" s="289" t="s">
        <v>854</v>
      </c>
      <c r="AX125" s="289" t="s">
        <v>854</v>
      </c>
      <c r="AY125" s="289" t="s">
        <v>854</v>
      </c>
      <c r="AZ125" s="290" t="s">
        <v>1787</v>
      </c>
      <c r="BA125" s="289" t="s">
        <v>854</v>
      </c>
      <c r="BB125" s="289" t="s">
        <v>854</v>
      </c>
      <c r="BC125" s="289" t="s">
        <v>854</v>
      </c>
      <c r="BD125" s="289" t="s">
        <v>854</v>
      </c>
      <c r="BE125" s="289" t="s">
        <v>854</v>
      </c>
      <c r="BF125" s="289" t="s">
        <v>854</v>
      </c>
      <c r="BG125" s="289" t="s">
        <v>854</v>
      </c>
      <c r="BH125" s="289" t="s">
        <v>854</v>
      </c>
      <c r="BI125" s="289" t="s">
        <v>854</v>
      </c>
      <c r="BJ125" s="289" t="s">
        <v>854</v>
      </c>
      <c r="BK125" s="289" t="s">
        <v>854</v>
      </c>
      <c r="BL125" s="289" t="s">
        <v>854</v>
      </c>
      <c r="BM125" s="289"/>
      <c r="BN125" s="289"/>
      <c r="BO125" s="289"/>
      <c r="BP125" s="289"/>
      <c r="BQ125" s="289"/>
      <c r="BR125" s="289"/>
      <c r="BS125" s="289"/>
      <c r="BT125" s="289"/>
      <c r="BU125" s="289"/>
      <c r="BV125" s="289"/>
      <c r="BW125" s="289"/>
      <c r="BY125" s="289"/>
      <c r="BZ125" s="289"/>
      <c r="CA125" s="289"/>
      <c r="CB125" s="289"/>
      <c r="CC125" s="289"/>
      <c r="CD125" s="289"/>
      <c r="CE125" s="289"/>
      <c r="CF125" s="289"/>
      <c r="CG125" s="289"/>
      <c r="CH125" s="289"/>
      <c r="CI125" s="289"/>
      <c r="CJ125" s="289"/>
      <c r="CK125" s="289"/>
      <c r="CL125" s="289"/>
      <c r="CM125" s="289"/>
      <c r="CN125" s="289"/>
      <c r="CO125" s="289"/>
      <c r="CP125" s="289"/>
      <c r="CQ125" s="289"/>
      <c r="CR125" s="289"/>
      <c r="CS125" s="289"/>
      <c r="CT125" s="289"/>
      <c r="CU125" s="289"/>
    </row>
    <row r="126" spans="2:99" ht="52.5" customHeight="1" x14ac:dyDescent="0.35">
      <c r="B126" s="305" t="s">
        <v>1809</v>
      </c>
      <c r="C126" s="303" t="s">
        <v>1810</v>
      </c>
      <c r="D126" s="282">
        <v>115</v>
      </c>
      <c r="E126" s="282" t="s">
        <v>1811</v>
      </c>
      <c r="F126" s="283" t="s">
        <v>1812</v>
      </c>
      <c r="G126" s="284" t="s">
        <v>1096</v>
      </c>
      <c r="H126" s="284" t="s">
        <v>290</v>
      </c>
      <c r="I126" s="283" t="s">
        <v>1775</v>
      </c>
      <c r="J126" s="284" t="s">
        <v>1098</v>
      </c>
      <c r="K126" s="284" t="s">
        <v>1743</v>
      </c>
      <c r="L126" s="283" t="s">
        <v>1100</v>
      </c>
      <c r="M126" s="285"/>
      <c r="N126" s="284" t="s">
        <v>1129</v>
      </c>
      <c r="O126" s="283" t="s">
        <v>1813</v>
      </c>
      <c r="P126" s="260"/>
      <c r="Q126" s="282">
        <v>115</v>
      </c>
      <c r="R126" s="286"/>
      <c r="S126" s="287" t="s">
        <v>1246</v>
      </c>
      <c r="T126" s="282" t="s">
        <v>1131</v>
      </c>
      <c r="U126" s="286"/>
      <c r="V126" s="286"/>
      <c r="W126" s="284" t="s">
        <v>1142</v>
      </c>
      <c r="X126" s="284">
        <v>2022</v>
      </c>
      <c r="Y126" s="284" t="s">
        <v>1143</v>
      </c>
      <c r="Z126" s="284" t="s">
        <v>1107</v>
      </c>
      <c r="AA126" s="284" t="s">
        <v>1485</v>
      </c>
      <c r="AB126" s="287" t="s">
        <v>1109</v>
      </c>
      <c r="AC126" s="284">
        <v>2023</v>
      </c>
      <c r="AD126" s="288">
        <v>38402.026196716099</v>
      </c>
      <c r="AE126" s="260"/>
      <c r="AF126" s="289"/>
      <c r="AG126" s="289"/>
      <c r="AH126" s="289"/>
      <c r="AI126" s="289"/>
      <c r="AJ126" s="289"/>
      <c r="AK126" s="289"/>
      <c r="AL126" s="289"/>
      <c r="AM126" s="289"/>
      <c r="AN126" s="287" t="s">
        <v>1110</v>
      </c>
      <c r="AO126" s="260"/>
      <c r="AP126" s="289"/>
      <c r="AQ126" s="289"/>
      <c r="AR126" s="289"/>
      <c r="AS126" s="289"/>
      <c r="AU126" s="282">
        <v>115</v>
      </c>
      <c r="AV126" s="289"/>
      <c r="AW126" s="289" t="s">
        <v>854</v>
      </c>
      <c r="AX126" s="289" t="s">
        <v>854</v>
      </c>
      <c r="AY126" s="289" t="s">
        <v>854</v>
      </c>
      <c r="AZ126" s="290" t="s">
        <v>854</v>
      </c>
      <c r="BA126" s="289" t="s">
        <v>854</v>
      </c>
      <c r="BB126" s="289" t="s">
        <v>854</v>
      </c>
      <c r="BC126" s="289" t="s">
        <v>854</v>
      </c>
      <c r="BD126" s="289" t="s">
        <v>854</v>
      </c>
      <c r="BE126" s="289" t="s">
        <v>854</v>
      </c>
      <c r="BF126" s="289" t="s">
        <v>854</v>
      </c>
      <c r="BG126" s="289" t="s">
        <v>854</v>
      </c>
      <c r="BH126" s="289" t="s">
        <v>854</v>
      </c>
      <c r="BI126" s="289" t="s">
        <v>854</v>
      </c>
      <c r="BJ126" s="289" t="s">
        <v>854</v>
      </c>
      <c r="BK126" s="289" t="s">
        <v>854</v>
      </c>
      <c r="BL126" s="289" t="s">
        <v>854</v>
      </c>
      <c r="BM126" s="289"/>
      <c r="BN126" s="289"/>
      <c r="BO126" s="289"/>
      <c r="BP126" s="289"/>
      <c r="BQ126" s="289"/>
      <c r="BR126" s="289"/>
      <c r="BS126" s="289"/>
      <c r="BT126" s="289"/>
      <c r="BU126" s="289"/>
      <c r="BV126" s="289"/>
      <c r="BW126" s="289"/>
      <c r="BY126" s="289"/>
      <c r="BZ126" s="289"/>
      <c r="CA126" s="289"/>
      <c r="CB126" s="289"/>
      <c r="CC126" s="289"/>
      <c r="CD126" s="289"/>
      <c r="CE126" s="289"/>
      <c r="CF126" s="289"/>
      <c r="CG126" s="289"/>
      <c r="CH126" s="289"/>
      <c r="CI126" s="289"/>
      <c r="CJ126" s="289"/>
      <c r="CK126" s="289"/>
      <c r="CL126" s="289"/>
      <c r="CM126" s="289"/>
      <c r="CN126" s="289"/>
      <c r="CO126" s="289"/>
      <c r="CP126" s="289"/>
      <c r="CQ126" s="289"/>
      <c r="CR126" s="289"/>
      <c r="CS126" s="289"/>
      <c r="CT126" s="289"/>
      <c r="CU126" s="289"/>
    </row>
    <row r="127" spans="2:99" ht="64.5" customHeight="1" x14ac:dyDescent="0.35">
      <c r="B127" s="305" t="s">
        <v>1814</v>
      </c>
      <c r="C127" s="303" t="s">
        <v>1815</v>
      </c>
      <c r="D127" s="282">
        <v>116</v>
      </c>
      <c r="E127" s="282" t="s">
        <v>1816</v>
      </c>
      <c r="F127" s="287" t="s">
        <v>1817</v>
      </c>
      <c r="G127" s="284" t="s">
        <v>1096</v>
      </c>
      <c r="H127" s="284" t="s">
        <v>290</v>
      </c>
      <c r="I127" s="287" t="s">
        <v>1775</v>
      </c>
      <c r="J127" s="284" t="s">
        <v>1098</v>
      </c>
      <c r="K127" s="284" t="s">
        <v>1743</v>
      </c>
      <c r="L127" s="287" t="s">
        <v>1100</v>
      </c>
      <c r="M127" s="291"/>
      <c r="N127" s="284" t="s">
        <v>1818</v>
      </c>
      <c r="O127" s="287" t="s">
        <v>1819</v>
      </c>
      <c r="P127" s="260"/>
      <c r="Q127" s="282">
        <v>116</v>
      </c>
      <c r="R127" s="286"/>
      <c r="S127" s="287" t="s">
        <v>1246</v>
      </c>
      <c r="T127" s="282" t="s">
        <v>1131</v>
      </c>
      <c r="U127" s="286"/>
      <c r="V127" s="286"/>
      <c r="W127" s="284" t="s">
        <v>1105</v>
      </c>
      <c r="X127" s="284">
        <v>2021</v>
      </c>
      <c r="Y127" s="284" t="s">
        <v>1143</v>
      </c>
      <c r="Z127" s="284" t="s">
        <v>1107</v>
      </c>
      <c r="AA127" s="284" t="s">
        <v>1485</v>
      </c>
      <c r="AB127" s="287" t="s">
        <v>1109</v>
      </c>
      <c r="AC127" s="284">
        <v>2023</v>
      </c>
      <c r="AD127" s="288">
        <v>38402.026196716099</v>
      </c>
      <c r="AE127" s="260"/>
      <c r="AF127" s="289"/>
      <c r="AG127" s="289"/>
      <c r="AH127" s="289"/>
      <c r="AI127" s="289"/>
      <c r="AJ127" s="289"/>
      <c r="AK127" s="289"/>
      <c r="AL127" s="289"/>
      <c r="AM127" s="289"/>
      <c r="AN127" s="287" t="s">
        <v>1110</v>
      </c>
      <c r="AO127" s="260"/>
      <c r="AP127" s="289"/>
      <c r="AQ127" s="289"/>
      <c r="AR127" s="289"/>
      <c r="AS127" s="289"/>
      <c r="AU127" s="282">
        <v>116</v>
      </c>
      <c r="AV127" s="289"/>
      <c r="AW127" s="289" t="s">
        <v>854</v>
      </c>
      <c r="AX127" s="289" t="s">
        <v>854</v>
      </c>
      <c r="AY127" s="289" t="s">
        <v>854</v>
      </c>
      <c r="AZ127" s="290" t="s">
        <v>854</v>
      </c>
      <c r="BA127" s="289" t="s">
        <v>854</v>
      </c>
      <c r="BB127" s="289" t="s">
        <v>854</v>
      </c>
      <c r="BC127" s="289" t="s">
        <v>854</v>
      </c>
      <c r="BD127" s="289" t="s">
        <v>854</v>
      </c>
      <c r="BE127" s="289" t="s">
        <v>854</v>
      </c>
      <c r="BF127" s="289" t="s">
        <v>854</v>
      </c>
      <c r="BG127" s="289" t="s">
        <v>854</v>
      </c>
      <c r="BH127" s="289" t="s">
        <v>854</v>
      </c>
      <c r="BI127" s="289" t="s">
        <v>854</v>
      </c>
      <c r="BJ127" s="289" t="s">
        <v>854</v>
      </c>
      <c r="BK127" s="289" t="s">
        <v>854</v>
      </c>
      <c r="BL127" s="289" t="s">
        <v>854</v>
      </c>
      <c r="BM127" s="289"/>
      <c r="BN127" s="289"/>
      <c r="BO127" s="289"/>
      <c r="BP127" s="289"/>
      <c r="BQ127" s="289"/>
      <c r="BR127" s="289"/>
      <c r="BS127" s="289"/>
      <c r="BT127" s="289"/>
      <c r="BU127" s="289"/>
      <c r="BV127" s="289"/>
      <c r="BW127" s="289"/>
      <c r="BY127" s="289"/>
      <c r="BZ127" s="289"/>
      <c r="CA127" s="289"/>
      <c r="CB127" s="289"/>
      <c r="CC127" s="289"/>
      <c r="CD127" s="289"/>
      <c r="CE127" s="289"/>
      <c r="CF127" s="289"/>
      <c r="CG127" s="289"/>
      <c r="CH127" s="289"/>
      <c r="CI127" s="289"/>
      <c r="CJ127" s="289"/>
      <c r="CK127" s="289"/>
      <c r="CL127" s="289"/>
      <c r="CM127" s="289"/>
      <c r="CN127" s="289"/>
      <c r="CO127" s="289"/>
      <c r="CP127" s="289"/>
      <c r="CQ127" s="289"/>
      <c r="CR127" s="289"/>
      <c r="CS127" s="289"/>
      <c r="CT127" s="289"/>
      <c r="CU127" s="289"/>
    </row>
    <row r="128" spans="2:99" ht="79.5" customHeight="1" x14ac:dyDescent="0.35">
      <c r="B128" s="308" t="s">
        <v>1820</v>
      </c>
      <c r="C128" s="303" t="s">
        <v>1821</v>
      </c>
      <c r="D128" s="282">
        <v>117</v>
      </c>
      <c r="E128" s="282" t="s">
        <v>1822</v>
      </c>
      <c r="F128" s="283" t="s">
        <v>1823</v>
      </c>
      <c r="G128" s="284" t="s">
        <v>1096</v>
      </c>
      <c r="H128" s="284" t="s">
        <v>290</v>
      </c>
      <c r="I128" s="283" t="s">
        <v>1775</v>
      </c>
      <c r="J128" s="284" t="s">
        <v>1098</v>
      </c>
      <c r="K128" s="284" t="s">
        <v>1743</v>
      </c>
      <c r="L128" s="283" t="s">
        <v>1100</v>
      </c>
      <c r="M128" s="285"/>
      <c r="N128" s="284" t="s">
        <v>1129</v>
      </c>
      <c r="O128" s="283" t="s">
        <v>1824</v>
      </c>
      <c r="P128" s="260"/>
      <c r="Q128" s="282">
        <v>117</v>
      </c>
      <c r="R128" s="286"/>
      <c r="S128" s="287" t="s">
        <v>1246</v>
      </c>
      <c r="T128" s="282" t="s">
        <v>1131</v>
      </c>
      <c r="U128" s="286"/>
      <c r="V128" s="286"/>
      <c r="W128" s="284" t="s">
        <v>1105</v>
      </c>
      <c r="X128" s="284">
        <v>2021</v>
      </c>
      <c r="Y128" s="284" t="s">
        <v>1143</v>
      </c>
      <c r="Z128" s="284" t="s">
        <v>1107</v>
      </c>
      <c r="AA128" s="284" t="s">
        <v>1485</v>
      </c>
      <c r="AB128" s="287" t="s">
        <v>1109</v>
      </c>
      <c r="AC128" s="284">
        <v>2023</v>
      </c>
      <c r="AD128" s="288">
        <v>38402.026196716099</v>
      </c>
      <c r="AE128" s="260"/>
      <c r="AF128" s="289"/>
      <c r="AG128" s="289"/>
      <c r="AH128" s="289"/>
      <c r="AI128" s="289"/>
      <c r="AJ128" s="289"/>
      <c r="AK128" s="289"/>
      <c r="AL128" s="289"/>
      <c r="AM128" s="289"/>
      <c r="AN128" s="287" t="s">
        <v>1110</v>
      </c>
      <c r="AO128" s="260"/>
      <c r="AP128" s="289"/>
      <c r="AQ128" s="289"/>
      <c r="AR128" s="289"/>
      <c r="AS128" s="289"/>
      <c r="AU128" s="282">
        <v>117</v>
      </c>
      <c r="AV128" s="289"/>
      <c r="AW128" s="289" t="s">
        <v>854</v>
      </c>
      <c r="AX128" s="289" t="s">
        <v>854</v>
      </c>
      <c r="AY128" s="289" t="s">
        <v>854</v>
      </c>
      <c r="AZ128" s="290" t="s">
        <v>1787</v>
      </c>
      <c r="BA128" s="289" t="s">
        <v>854</v>
      </c>
      <c r="BB128" s="289" t="s">
        <v>854</v>
      </c>
      <c r="BC128" s="289" t="s">
        <v>854</v>
      </c>
      <c r="BD128" s="289" t="s">
        <v>854</v>
      </c>
      <c r="BE128" s="289" t="s">
        <v>854</v>
      </c>
      <c r="BF128" s="289" t="s">
        <v>854</v>
      </c>
      <c r="BG128" s="289" t="s">
        <v>854</v>
      </c>
      <c r="BH128" s="289" t="s">
        <v>854</v>
      </c>
      <c r="BI128" s="289" t="s">
        <v>854</v>
      </c>
      <c r="BJ128" s="289" t="s">
        <v>854</v>
      </c>
      <c r="BK128" s="289" t="s">
        <v>854</v>
      </c>
      <c r="BL128" s="289" t="s">
        <v>854</v>
      </c>
      <c r="BM128" s="289"/>
      <c r="BN128" s="289"/>
      <c r="BO128" s="289"/>
      <c r="BP128" s="289"/>
      <c r="BQ128" s="289"/>
      <c r="BR128" s="289"/>
      <c r="BS128" s="289"/>
      <c r="BT128" s="289"/>
      <c r="BU128" s="289"/>
      <c r="BV128" s="289"/>
      <c r="BW128" s="289"/>
      <c r="BY128" s="289"/>
      <c r="BZ128" s="289"/>
      <c r="CA128" s="289"/>
      <c r="CB128" s="289"/>
      <c r="CC128" s="289"/>
      <c r="CD128" s="289"/>
      <c r="CE128" s="289"/>
      <c r="CF128" s="289"/>
      <c r="CG128" s="289"/>
      <c r="CH128" s="289"/>
      <c r="CI128" s="289"/>
      <c r="CJ128" s="289"/>
      <c r="CK128" s="289"/>
      <c r="CL128" s="289"/>
      <c r="CM128" s="289"/>
      <c r="CN128" s="289"/>
      <c r="CO128" s="289"/>
      <c r="CP128" s="289"/>
      <c r="CQ128" s="289"/>
      <c r="CR128" s="289"/>
      <c r="CS128" s="289"/>
      <c r="CT128" s="289"/>
      <c r="CU128" s="289"/>
    </row>
    <row r="129" spans="1:99" ht="102" customHeight="1" x14ac:dyDescent="0.35">
      <c r="B129" s="308" t="s">
        <v>1825</v>
      </c>
      <c r="C129" s="303" t="s">
        <v>1826</v>
      </c>
      <c r="D129" s="282">
        <v>118</v>
      </c>
      <c r="E129" s="282" t="s">
        <v>1827</v>
      </c>
      <c r="F129" s="287" t="s">
        <v>1828</v>
      </c>
      <c r="G129" s="284" t="s">
        <v>1096</v>
      </c>
      <c r="H129" s="284" t="s">
        <v>290</v>
      </c>
      <c r="I129" s="287" t="s">
        <v>1775</v>
      </c>
      <c r="J129" s="284" t="s">
        <v>1098</v>
      </c>
      <c r="K129" s="284" t="s">
        <v>1743</v>
      </c>
      <c r="L129" s="287" t="s">
        <v>1100</v>
      </c>
      <c r="M129" s="291"/>
      <c r="N129" s="284" t="s">
        <v>1829</v>
      </c>
      <c r="O129" s="287" t="s">
        <v>1830</v>
      </c>
      <c r="P129" s="260"/>
      <c r="Q129" s="282">
        <v>118</v>
      </c>
      <c r="R129" s="286"/>
      <c r="S129" s="287" t="s">
        <v>1246</v>
      </c>
      <c r="T129" s="282" t="s">
        <v>1131</v>
      </c>
      <c r="U129" s="286"/>
      <c r="V129" s="286"/>
      <c r="W129" s="284" t="s">
        <v>1105</v>
      </c>
      <c r="X129" s="284">
        <v>2021</v>
      </c>
      <c r="Y129" s="284" t="s">
        <v>1143</v>
      </c>
      <c r="Z129" s="284" t="s">
        <v>1107</v>
      </c>
      <c r="AA129" s="284" t="s">
        <v>1831</v>
      </c>
      <c r="AB129" s="287" t="s">
        <v>1109</v>
      </c>
      <c r="AC129" s="284">
        <v>2023</v>
      </c>
      <c r="AD129" s="288">
        <v>38402.026196716099</v>
      </c>
      <c r="AE129" s="260"/>
      <c r="AF129" s="289"/>
      <c r="AG129" s="289"/>
      <c r="AH129" s="289"/>
      <c r="AI129" s="289"/>
      <c r="AJ129" s="289"/>
      <c r="AK129" s="289"/>
      <c r="AL129" s="289"/>
      <c r="AM129" s="289"/>
      <c r="AN129" s="287" t="s">
        <v>1110</v>
      </c>
      <c r="AO129" s="260"/>
      <c r="AP129" s="289"/>
      <c r="AQ129" s="289"/>
      <c r="AR129" s="289"/>
      <c r="AS129" s="289"/>
      <c r="AU129" s="282">
        <v>118</v>
      </c>
      <c r="AV129" s="289"/>
      <c r="AW129" s="289" t="s">
        <v>854</v>
      </c>
      <c r="AX129" s="289" t="s">
        <v>854</v>
      </c>
      <c r="AY129" s="289" t="s">
        <v>854</v>
      </c>
      <c r="AZ129" s="290" t="s">
        <v>854</v>
      </c>
      <c r="BA129" s="289" t="s">
        <v>854</v>
      </c>
      <c r="BB129" s="289" t="s">
        <v>854</v>
      </c>
      <c r="BC129" s="289" t="s">
        <v>854</v>
      </c>
      <c r="BD129" s="289" t="s">
        <v>854</v>
      </c>
      <c r="BE129" s="289" t="s">
        <v>854</v>
      </c>
      <c r="BF129" s="289" t="s">
        <v>854</v>
      </c>
      <c r="BG129" s="289" t="s">
        <v>854</v>
      </c>
      <c r="BH129" s="289" t="s">
        <v>854</v>
      </c>
      <c r="BI129" s="289" t="s">
        <v>854</v>
      </c>
      <c r="BJ129" s="289" t="s">
        <v>854</v>
      </c>
      <c r="BK129" s="289" t="s">
        <v>854</v>
      </c>
      <c r="BL129" s="289" t="s">
        <v>854</v>
      </c>
      <c r="BM129" s="289"/>
      <c r="BN129" s="289"/>
      <c r="BO129" s="289"/>
      <c r="BP129" s="289"/>
      <c r="BQ129" s="289"/>
      <c r="BR129" s="289"/>
      <c r="BS129" s="289"/>
      <c r="BT129" s="289"/>
      <c r="BU129" s="289"/>
      <c r="BV129" s="289"/>
      <c r="BW129" s="289"/>
      <c r="BY129" s="289"/>
      <c r="BZ129" s="289"/>
      <c r="CA129" s="289"/>
      <c r="CB129" s="289"/>
      <c r="CC129" s="289"/>
      <c r="CD129" s="289"/>
      <c r="CE129" s="289"/>
      <c r="CF129" s="289"/>
      <c r="CG129" s="289"/>
      <c r="CH129" s="289"/>
      <c r="CI129" s="289"/>
      <c r="CJ129" s="289"/>
      <c r="CK129" s="289"/>
      <c r="CL129" s="289"/>
      <c r="CM129" s="289"/>
      <c r="CN129" s="289"/>
      <c r="CO129" s="289"/>
      <c r="CP129" s="289"/>
      <c r="CQ129" s="289"/>
      <c r="CR129" s="289"/>
      <c r="CS129" s="289"/>
      <c r="CT129" s="289"/>
      <c r="CU129" s="289"/>
    </row>
    <row r="130" spans="1:99" ht="105" customHeight="1" x14ac:dyDescent="0.35">
      <c r="B130" s="308" t="s">
        <v>1832</v>
      </c>
      <c r="C130" s="303" t="s">
        <v>1833</v>
      </c>
      <c r="D130" s="282">
        <v>119</v>
      </c>
      <c r="E130" s="282" t="s">
        <v>1834</v>
      </c>
      <c r="F130" s="283" t="s">
        <v>1835</v>
      </c>
      <c r="G130" s="284" t="s">
        <v>1096</v>
      </c>
      <c r="H130" s="284" t="s">
        <v>290</v>
      </c>
      <c r="I130" s="283" t="s">
        <v>1775</v>
      </c>
      <c r="J130" s="284" t="s">
        <v>1098</v>
      </c>
      <c r="K130" s="284" t="s">
        <v>1743</v>
      </c>
      <c r="L130" s="283" t="s">
        <v>1100</v>
      </c>
      <c r="M130" s="285"/>
      <c r="N130" s="284" t="s">
        <v>1836</v>
      </c>
      <c r="O130" s="283" t="s">
        <v>1837</v>
      </c>
      <c r="P130" s="260"/>
      <c r="Q130" s="282">
        <v>119</v>
      </c>
      <c r="R130" s="286"/>
      <c r="S130" s="287" t="s">
        <v>1246</v>
      </c>
      <c r="T130" s="282" t="s">
        <v>1131</v>
      </c>
      <c r="U130" s="286"/>
      <c r="V130" s="286"/>
      <c r="W130" s="284" t="s">
        <v>1105</v>
      </c>
      <c r="X130" s="284">
        <v>2021</v>
      </c>
      <c r="Y130" s="284" t="s">
        <v>1143</v>
      </c>
      <c r="Z130" s="284" t="s">
        <v>1107</v>
      </c>
      <c r="AA130" s="284" t="s">
        <v>1831</v>
      </c>
      <c r="AB130" s="287" t="s">
        <v>1109</v>
      </c>
      <c r="AC130" s="284">
        <v>2023</v>
      </c>
      <c r="AD130" s="288">
        <v>38402.026196716099</v>
      </c>
      <c r="AE130" s="260"/>
      <c r="AF130" s="289"/>
      <c r="AG130" s="289"/>
      <c r="AH130" s="289"/>
      <c r="AI130" s="289"/>
      <c r="AJ130" s="289"/>
      <c r="AK130" s="289"/>
      <c r="AL130" s="289"/>
      <c r="AM130" s="289"/>
      <c r="AN130" s="287" t="s">
        <v>1110</v>
      </c>
      <c r="AO130" s="260"/>
      <c r="AP130" s="289"/>
      <c r="AQ130" s="289"/>
      <c r="AR130" s="289"/>
      <c r="AS130" s="289"/>
      <c r="AU130" s="282">
        <v>119</v>
      </c>
      <c r="AV130" s="289"/>
      <c r="AW130" s="289" t="s">
        <v>854</v>
      </c>
      <c r="AX130" s="289" t="s">
        <v>854</v>
      </c>
      <c r="AY130" s="289" t="s">
        <v>854</v>
      </c>
      <c r="AZ130" s="290" t="s">
        <v>854</v>
      </c>
      <c r="BA130" s="289" t="s">
        <v>854</v>
      </c>
      <c r="BB130" s="289" t="s">
        <v>854</v>
      </c>
      <c r="BC130" s="289" t="s">
        <v>854</v>
      </c>
      <c r="BD130" s="289" t="s">
        <v>854</v>
      </c>
      <c r="BE130" s="289" t="s">
        <v>854</v>
      </c>
      <c r="BF130" s="289" t="s">
        <v>854</v>
      </c>
      <c r="BG130" s="289" t="s">
        <v>854</v>
      </c>
      <c r="BH130" s="289" t="s">
        <v>854</v>
      </c>
      <c r="BI130" s="289" t="s">
        <v>854</v>
      </c>
      <c r="BJ130" s="289" t="s">
        <v>854</v>
      </c>
      <c r="BK130" s="289" t="s">
        <v>854</v>
      </c>
      <c r="BL130" s="289" t="s">
        <v>854</v>
      </c>
      <c r="BM130" s="289"/>
      <c r="BN130" s="289"/>
      <c r="BO130" s="289"/>
      <c r="BP130" s="289"/>
      <c r="BQ130" s="289"/>
      <c r="BR130" s="289"/>
      <c r="BS130" s="289"/>
      <c r="BT130" s="289"/>
      <c r="BU130" s="289"/>
      <c r="BV130" s="289"/>
      <c r="BW130" s="289"/>
      <c r="BY130" s="289"/>
      <c r="BZ130" s="289"/>
      <c r="CA130" s="289"/>
      <c r="CB130" s="289"/>
      <c r="CC130" s="289"/>
      <c r="CD130" s="289"/>
      <c r="CE130" s="289"/>
      <c r="CF130" s="289"/>
      <c r="CG130" s="289"/>
      <c r="CH130" s="289"/>
      <c r="CI130" s="289"/>
      <c r="CJ130" s="289"/>
      <c r="CK130" s="289"/>
      <c r="CL130" s="289"/>
      <c r="CM130" s="289"/>
      <c r="CN130" s="289"/>
      <c r="CO130" s="289"/>
      <c r="CP130" s="289"/>
      <c r="CQ130" s="289"/>
      <c r="CR130" s="289"/>
      <c r="CS130" s="289"/>
      <c r="CT130" s="289"/>
      <c r="CU130" s="289"/>
    </row>
    <row r="131" spans="1:99" ht="54" customHeight="1" x14ac:dyDescent="0.35">
      <c r="B131" s="305" t="s">
        <v>1838</v>
      </c>
      <c r="C131" s="303" t="s">
        <v>1839</v>
      </c>
      <c r="D131" s="282">
        <v>120</v>
      </c>
      <c r="E131" s="282" t="s">
        <v>1840</v>
      </c>
      <c r="F131" s="287" t="s">
        <v>1841</v>
      </c>
      <c r="G131" s="284" t="s">
        <v>1096</v>
      </c>
      <c r="H131" s="284" t="s">
        <v>290</v>
      </c>
      <c r="I131" s="287" t="s">
        <v>1775</v>
      </c>
      <c r="J131" s="284" t="s">
        <v>1098</v>
      </c>
      <c r="K131" s="284" t="s">
        <v>1743</v>
      </c>
      <c r="L131" s="287" t="s">
        <v>1100</v>
      </c>
      <c r="M131" s="291"/>
      <c r="N131" s="284" t="s">
        <v>1129</v>
      </c>
      <c r="O131" s="287" t="s">
        <v>1842</v>
      </c>
      <c r="P131" s="260"/>
      <c r="Q131" s="282">
        <v>120</v>
      </c>
      <c r="R131" s="286"/>
      <c r="S131" s="287" t="s">
        <v>1246</v>
      </c>
      <c r="T131" s="282" t="s">
        <v>1131</v>
      </c>
      <c r="U131" s="286"/>
      <c r="V131" s="286"/>
      <c r="W131" s="284" t="s">
        <v>1105</v>
      </c>
      <c r="X131" s="284">
        <v>2025</v>
      </c>
      <c r="Y131" s="284" t="s">
        <v>1143</v>
      </c>
      <c r="Z131" s="284" t="s">
        <v>1107</v>
      </c>
      <c r="AA131" s="284" t="s">
        <v>1485</v>
      </c>
      <c r="AB131" s="287" t="s">
        <v>1109</v>
      </c>
      <c r="AC131" s="284">
        <v>2023</v>
      </c>
      <c r="AD131" s="288">
        <v>38402.026196716099</v>
      </c>
      <c r="AE131" s="260"/>
      <c r="AF131" s="289"/>
      <c r="AG131" s="289"/>
      <c r="AH131" s="289"/>
      <c r="AI131" s="289"/>
      <c r="AJ131" s="289"/>
      <c r="AK131" s="289"/>
      <c r="AL131" s="289"/>
      <c r="AM131" s="289"/>
      <c r="AN131" s="287" t="s">
        <v>1110</v>
      </c>
      <c r="AO131" s="260"/>
      <c r="AP131" s="289"/>
      <c r="AQ131" s="289"/>
      <c r="AR131" s="289"/>
      <c r="AS131" s="289"/>
      <c r="AU131" s="282">
        <v>120</v>
      </c>
      <c r="AV131" s="289"/>
      <c r="AW131" s="289" t="s">
        <v>854</v>
      </c>
      <c r="AX131" s="289" t="s">
        <v>854</v>
      </c>
      <c r="AY131" s="289" t="s">
        <v>854</v>
      </c>
      <c r="AZ131" s="290" t="s">
        <v>854</v>
      </c>
      <c r="BA131" s="289" t="s">
        <v>854</v>
      </c>
      <c r="BB131" s="289" t="s">
        <v>854</v>
      </c>
      <c r="BC131" s="289" t="s">
        <v>854</v>
      </c>
      <c r="BD131" s="289" t="s">
        <v>854</v>
      </c>
      <c r="BE131" s="289" t="s">
        <v>854</v>
      </c>
      <c r="BF131" s="289" t="s">
        <v>854</v>
      </c>
      <c r="BG131" s="289" t="s">
        <v>854</v>
      </c>
      <c r="BH131" s="289" t="s">
        <v>854</v>
      </c>
      <c r="BI131" s="289" t="s">
        <v>854</v>
      </c>
      <c r="BJ131" s="289" t="s">
        <v>854</v>
      </c>
      <c r="BK131" s="289" t="s">
        <v>854</v>
      </c>
      <c r="BL131" s="289" t="s">
        <v>854</v>
      </c>
      <c r="BM131" s="289"/>
      <c r="BN131" s="289"/>
      <c r="BO131" s="289"/>
      <c r="BP131" s="289"/>
      <c r="BQ131" s="289"/>
      <c r="BR131" s="289"/>
      <c r="BS131" s="289"/>
      <c r="BT131" s="289"/>
      <c r="BU131" s="289"/>
      <c r="BV131" s="289"/>
      <c r="BW131" s="289"/>
      <c r="BY131" s="289"/>
      <c r="BZ131" s="289"/>
      <c r="CA131" s="289"/>
      <c r="CB131" s="289"/>
      <c r="CC131" s="289"/>
      <c r="CD131" s="289"/>
      <c r="CE131" s="289"/>
      <c r="CF131" s="289"/>
      <c r="CG131" s="289"/>
      <c r="CH131" s="289"/>
      <c r="CI131" s="289"/>
      <c r="CJ131" s="289"/>
      <c r="CK131" s="289"/>
      <c r="CL131" s="289"/>
      <c r="CM131" s="289"/>
      <c r="CN131" s="289"/>
      <c r="CO131" s="289"/>
      <c r="CP131" s="289"/>
      <c r="CQ131" s="289"/>
      <c r="CR131" s="289"/>
      <c r="CS131" s="289"/>
      <c r="CT131" s="289"/>
      <c r="CU131" s="289"/>
    </row>
    <row r="132" spans="1:99" ht="194.25" customHeight="1" thickBot="1" x14ac:dyDescent="0.4">
      <c r="B132" s="306" t="s">
        <v>1843</v>
      </c>
      <c r="C132" s="303" t="s">
        <v>1844</v>
      </c>
      <c r="D132" s="282">
        <v>121</v>
      </c>
      <c r="E132" s="282" t="s">
        <v>1845</v>
      </c>
      <c r="F132" s="283" t="s">
        <v>1846</v>
      </c>
      <c r="G132" s="284" t="s">
        <v>1096</v>
      </c>
      <c r="H132" s="284" t="s">
        <v>290</v>
      </c>
      <c r="I132" s="283" t="s">
        <v>1847</v>
      </c>
      <c r="J132" s="284" t="s">
        <v>1098</v>
      </c>
      <c r="K132" s="284" t="s">
        <v>1743</v>
      </c>
      <c r="L132" s="283" t="s">
        <v>1593</v>
      </c>
      <c r="M132" s="285"/>
      <c r="N132" s="284" t="s">
        <v>1129</v>
      </c>
      <c r="O132" s="283" t="s">
        <v>1848</v>
      </c>
      <c r="P132" s="260"/>
      <c r="Q132" s="282">
        <v>121</v>
      </c>
      <c r="R132" s="286"/>
      <c r="S132" s="287" t="s">
        <v>1246</v>
      </c>
      <c r="T132" s="282" t="s">
        <v>1131</v>
      </c>
      <c r="U132" s="286"/>
      <c r="V132" s="286"/>
      <c r="W132" s="284" t="s">
        <v>1105</v>
      </c>
      <c r="X132" s="284">
        <v>2025</v>
      </c>
      <c r="Y132" s="284" t="s">
        <v>1143</v>
      </c>
      <c r="Z132" s="284" t="s">
        <v>1107</v>
      </c>
      <c r="AA132" s="284" t="s">
        <v>1485</v>
      </c>
      <c r="AB132" s="287" t="s">
        <v>1109</v>
      </c>
      <c r="AC132" s="284">
        <v>2023</v>
      </c>
      <c r="AD132" s="288">
        <v>38402.026196716099</v>
      </c>
      <c r="AE132" s="260"/>
      <c r="AF132" s="289"/>
      <c r="AG132" s="289"/>
      <c r="AH132" s="289"/>
      <c r="AI132" s="289"/>
      <c r="AJ132" s="289"/>
      <c r="AK132" s="289"/>
      <c r="AL132" s="289"/>
      <c r="AM132" s="289"/>
      <c r="AN132" s="287" t="s">
        <v>1110</v>
      </c>
      <c r="AO132" s="260"/>
      <c r="AP132" s="289"/>
      <c r="AQ132" s="289"/>
      <c r="AR132" s="289"/>
      <c r="AS132" s="289"/>
      <c r="AU132" s="282">
        <v>121</v>
      </c>
      <c r="AV132" s="289"/>
      <c r="AW132" s="289" t="s">
        <v>854</v>
      </c>
      <c r="AX132" s="289" t="s">
        <v>854</v>
      </c>
      <c r="AY132" s="289" t="s">
        <v>854</v>
      </c>
      <c r="AZ132" s="290" t="s">
        <v>1787</v>
      </c>
      <c r="BA132" s="289" t="s">
        <v>854</v>
      </c>
      <c r="BB132" s="289" t="s">
        <v>854</v>
      </c>
      <c r="BC132" s="289" t="s">
        <v>854</v>
      </c>
      <c r="BD132" s="289" t="s">
        <v>854</v>
      </c>
      <c r="BE132" s="289" t="s">
        <v>854</v>
      </c>
      <c r="BF132" s="289" t="s">
        <v>854</v>
      </c>
      <c r="BG132" s="289" t="s">
        <v>854</v>
      </c>
      <c r="BH132" s="289" t="s">
        <v>854</v>
      </c>
      <c r="BI132" s="289" t="s">
        <v>854</v>
      </c>
      <c r="BJ132" s="289" t="s">
        <v>854</v>
      </c>
      <c r="BK132" s="289" t="s">
        <v>854</v>
      </c>
      <c r="BL132" s="289" t="s">
        <v>854</v>
      </c>
      <c r="BM132" s="289"/>
      <c r="BN132" s="289"/>
      <c r="BO132" s="289"/>
      <c r="BP132" s="289"/>
      <c r="BQ132" s="289"/>
      <c r="BR132" s="289"/>
      <c r="BS132" s="289"/>
      <c r="BT132" s="289"/>
      <c r="BU132" s="289"/>
      <c r="BV132" s="289"/>
      <c r="BW132" s="289"/>
      <c r="BY132" s="289"/>
      <c r="BZ132" s="289"/>
      <c r="CA132" s="289"/>
      <c r="CB132" s="289"/>
      <c r="CC132" s="289"/>
      <c r="CD132" s="289"/>
      <c r="CE132" s="289"/>
      <c r="CF132" s="289"/>
      <c r="CG132" s="289"/>
      <c r="CH132" s="289"/>
      <c r="CI132" s="289"/>
      <c r="CJ132" s="289"/>
      <c r="CK132" s="289"/>
      <c r="CL132" s="289"/>
      <c r="CM132" s="289"/>
      <c r="CN132" s="289"/>
      <c r="CO132" s="289"/>
      <c r="CP132" s="289"/>
      <c r="CQ132" s="289"/>
      <c r="CR132" s="289"/>
      <c r="CS132" s="289"/>
      <c r="CT132" s="289"/>
      <c r="CU132" s="289"/>
    </row>
    <row r="133" spans="1:99" ht="42.5" thickBot="1" x14ac:dyDescent="0.4">
      <c r="B133" s="313" t="s">
        <v>1849</v>
      </c>
      <c r="C133" s="303" t="s">
        <v>1850</v>
      </c>
      <c r="D133" s="282">
        <v>122</v>
      </c>
      <c r="E133" s="292">
        <v>205</v>
      </c>
      <c r="F133" s="287" t="s">
        <v>1851</v>
      </c>
      <c r="G133" s="284" t="s">
        <v>1852</v>
      </c>
      <c r="H133" s="284" t="s">
        <v>1853</v>
      </c>
      <c r="I133" s="287" t="s">
        <v>1262</v>
      </c>
      <c r="J133" s="284" t="s">
        <v>1098</v>
      </c>
      <c r="K133" s="284" t="s">
        <v>1262</v>
      </c>
      <c r="L133" s="287" t="s">
        <v>1262</v>
      </c>
      <c r="M133" s="291"/>
      <c r="N133" s="284" t="s">
        <v>1262</v>
      </c>
      <c r="O133" s="287" t="s">
        <v>1849</v>
      </c>
      <c r="P133" s="260"/>
      <c r="Q133" s="282">
        <v>122</v>
      </c>
      <c r="R133" s="286"/>
      <c r="S133" s="287" t="s">
        <v>1262</v>
      </c>
      <c r="T133" s="282" t="s">
        <v>1262</v>
      </c>
      <c r="U133" s="286"/>
      <c r="V133" s="286"/>
      <c r="W133" s="284" t="s">
        <v>1262</v>
      </c>
      <c r="X133" s="284" t="s">
        <v>1262</v>
      </c>
      <c r="Y133" s="284" t="s">
        <v>1262</v>
      </c>
      <c r="Z133" s="284" t="s">
        <v>1107</v>
      </c>
      <c r="AA133" s="284" t="s">
        <v>1262</v>
      </c>
      <c r="AB133" s="287" t="s">
        <v>1109</v>
      </c>
      <c r="AC133" s="284">
        <v>2023</v>
      </c>
      <c r="AD133" s="288">
        <v>38402.026196716099</v>
      </c>
      <c r="AE133" s="260"/>
      <c r="AF133" s="289"/>
      <c r="AG133" s="289"/>
      <c r="AH133" s="289"/>
      <c r="AI133" s="289"/>
      <c r="AJ133" s="289"/>
      <c r="AK133" s="289"/>
      <c r="AL133" s="289"/>
      <c r="AM133" s="289"/>
      <c r="AN133" s="287"/>
      <c r="AO133" s="260"/>
      <c r="AP133" s="289"/>
      <c r="AQ133" s="289"/>
      <c r="AR133" s="289"/>
      <c r="AS133" s="289"/>
      <c r="AU133" s="282">
        <v>122</v>
      </c>
      <c r="AV133" s="289"/>
      <c r="AW133" s="289" t="s">
        <v>854</v>
      </c>
      <c r="AX133" s="289" t="s">
        <v>854</v>
      </c>
      <c r="AY133" s="289" t="s">
        <v>854</v>
      </c>
      <c r="AZ133" s="290">
        <v>700</v>
      </c>
      <c r="BA133" s="289" t="s">
        <v>854</v>
      </c>
      <c r="BB133" s="289" t="s">
        <v>854</v>
      </c>
      <c r="BC133" s="289" t="s">
        <v>854</v>
      </c>
      <c r="BD133" s="289" t="s">
        <v>854</v>
      </c>
      <c r="BE133" s="289" t="s">
        <v>854</v>
      </c>
      <c r="BF133" s="289" t="s">
        <v>854</v>
      </c>
      <c r="BG133" s="289" t="s">
        <v>854</v>
      </c>
      <c r="BH133" s="289" t="s">
        <v>854</v>
      </c>
      <c r="BI133" s="289" t="s">
        <v>854</v>
      </c>
      <c r="BJ133" s="289" t="s">
        <v>854</v>
      </c>
      <c r="BK133" s="289" t="s">
        <v>854</v>
      </c>
      <c r="BL133" s="289" t="s">
        <v>854</v>
      </c>
      <c r="BM133" s="289"/>
      <c r="BN133" s="289"/>
      <c r="BO133" s="289"/>
      <c r="BP133" s="289"/>
      <c r="BQ133" s="289"/>
      <c r="BR133" s="289"/>
      <c r="BS133" s="289"/>
      <c r="BT133" s="289"/>
      <c r="BU133" s="289"/>
      <c r="BV133" s="289"/>
      <c r="BW133" s="289"/>
      <c r="BY133" s="289"/>
      <c r="BZ133" s="289"/>
      <c r="CA133" s="289"/>
      <c r="CB133" s="289"/>
      <c r="CC133" s="289"/>
      <c r="CD133" s="289"/>
      <c r="CE133" s="289"/>
      <c r="CF133" s="289"/>
      <c r="CG133" s="289"/>
      <c r="CH133" s="289"/>
      <c r="CI133" s="289"/>
      <c r="CJ133" s="289"/>
      <c r="CK133" s="289"/>
      <c r="CL133" s="289"/>
      <c r="CM133" s="289"/>
      <c r="CN133" s="289"/>
      <c r="CO133" s="289"/>
      <c r="CP133" s="289"/>
      <c r="CQ133" s="289"/>
      <c r="CR133" s="289"/>
      <c r="CS133" s="289"/>
      <c r="CT133" s="289"/>
      <c r="CU133" s="289"/>
    </row>
    <row r="134" spans="1:99" ht="146.25" customHeight="1" thickBot="1" x14ac:dyDescent="0.4">
      <c r="B134" s="316"/>
      <c r="C134" s="303" t="s">
        <v>1854</v>
      </c>
      <c r="D134" s="282">
        <v>123</v>
      </c>
      <c r="E134" s="292">
        <v>206</v>
      </c>
      <c r="F134" s="283" t="s">
        <v>1855</v>
      </c>
      <c r="G134" s="284"/>
      <c r="H134" s="284"/>
      <c r="I134" s="283" t="s">
        <v>1856</v>
      </c>
      <c r="J134" s="284" t="s">
        <v>1098</v>
      </c>
      <c r="K134" s="284" t="s">
        <v>1857</v>
      </c>
      <c r="L134" s="283" t="s">
        <v>1128</v>
      </c>
      <c r="M134" s="285"/>
      <c r="N134" s="284"/>
      <c r="O134" s="283" t="s">
        <v>1858</v>
      </c>
      <c r="P134" s="260"/>
      <c r="Q134" s="282">
        <v>123</v>
      </c>
      <c r="R134" s="286"/>
      <c r="S134" s="287" t="s">
        <v>1859</v>
      </c>
      <c r="T134" s="282"/>
      <c r="U134" s="286"/>
      <c r="V134" s="286"/>
      <c r="W134" s="284" t="s">
        <v>1860</v>
      </c>
      <c r="X134" s="284">
        <v>1991</v>
      </c>
      <c r="Y134" s="284"/>
      <c r="Z134" s="284" t="s">
        <v>1107</v>
      </c>
      <c r="AA134" s="284" t="s">
        <v>1861</v>
      </c>
      <c r="AB134" s="287" t="s">
        <v>1109</v>
      </c>
      <c r="AC134" s="284">
        <v>2023</v>
      </c>
      <c r="AD134" s="288">
        <v>38402.026196716099</v>
      </c>
      <c r="AE134" s="260"/>
      <c r="AF134" s="289"/>
      <c r="AG134" s="289"/>
      <c r="AH134" s="289"/>
      <c r="AI134" s="289"/>
      <c r="AJ134" s="289"/>
      <c r="AK134" s="289"/>
      <c r="AL134" s="289"/>
      <c r="AM134" s="289"/>
      <c r="AN134" s="287" t="s">
        <v>1110</v>
      </c>
      <c r="AO134" s="260"/>
      <c r="AP134" s="289"/>
      <c r="AQ134" s="289"/>
      <c r="AR134" s="289"/>
      <c r="AS134" s="289"/>
      <c r="AU134" s="282">
        <v>123</v>
      </c>
      <c r="AV134" s="289"/>
      <c r="AW134" s="289" t="s">
        <v>854</v>
      </c>
      <c r="AX134" s="289" t="s">
        <v>854</v>
      </c>
      <c r="AY134" s="289" t="s">
        <v>854</v>
      </c>
      <c r="AZ134" s="290">
        <v>67000</v>
      </c>
      <c r="BA134" s="289" t="s">
        <v>854</v>
      </c>
      <c r="BB134" s="289" t="s">
        <v>854</v>
      </c>
      <c r="BC134" s="289" t="s">
        <v>854</v>
      </c>
      <c r="BD134" s="289" t="s">
        <v>854</v>
      </c>
      <c r="BE134" s="289" t="s">
        <v>854</v>
      </c>
      <c r="BF134" s="289" t="s">
        <v>854</v>
      </c>
      <c r="BG134" s="289" t="s">
        <v>854</v>
      </c>
      <c r="BH134" s="289" t="s">
        <v>854</v>
      </c>
      <c r="BI134" s="289" t="s">
        <v>854</v>
      </c>
      <c r="BJ134" s="289" t="s">
        <v>854</v>
      </c>
      <c r="BK134" s="289" t="s">
        <v>854</v>
      </c>
      <c r="BL134" s="289" t="s">
        <v>854</v>
      </c>
      <c r="BM134" s="289"/>
      <c r="BN134" s="289"/>
      <c r="BO134" s="289"/>
      <c r="BP134" s="289"/>
      <c r="BQ134" s="289"/>
      <c r="BR134" s="289"/>
      <c r="BS134" s="289"/>
      <c r="BT134" s="289"/>
      <c r="BU134" s="289"/>
      <c r="BV134" s="289"/>
      <c r="BW134" s="289"/>
      <c r="BY134" s="289"/>
      <c r="BZ134" s="289"/>
      <c r="CA134" s="289"/>
      <c r="CB134" s="289"/>
      <c r="CC134" s="289"/>
      <c r="CD134" s="289"/>
      <c r="CE134" s="289"/>
      <c r="CF134" s="289"/>
      <c r="CG134" s="289"/>
      <c r="CH134" s="289"/>
      <c r="CI134" s="289"/>
      <c r="CJ134" s="289"/>
      <c r="CK134" s="289"/>
      <c r="CL134" s="289"/>
      <c r="CM134" s="289"/>
      <c r="CN134" s="289"/>
      <c r="CO134" s="289"/>
      <c r="CP134" s="289"/>
      <c r="CQ134" s="289"/>
      <c r="CR134" s="289"/>
      <c r="CS134" s="289"/>
      <c r="CT134" s="289"/>
      <c r="CU134" s="289"/>
    </row>
    <row r="135" spans="1:99" ht="54" customHeight="1" thickBot="1" x14ac:dyDescent="0.4">
      <c r="B135" s="314" t="s">
        <v>1862</v>
      </c>
      <c r="C135" s="303" t="s">
        <v>1863</v>
      </c>
      <c r="D135" s="282">
        <v>124</v>
      </c>
      <c r="E135" s="282" t="s">
        <v>1864</v>
      </c>
      <c r="F135" s="287" t="s">
        <v>1865</v>
      </c>
      <c r="G135" s="284" t="s">
        <v>1852</v>
      </c>
      <c r="H135" s="284" t="s">
        <v>1866</v>
      </c>
      <c r="I135" s="287" t="s">
        <v>1137</v>
      </c>
      <c r="J135" s="284" t="s">
        <v>1098</v>
      </c>
      <c r="K135" s="284" t="s">
        <v>1138</v>
      </c>
      <c r="L135" s="287" t="s">
        <v>1867</v>
      </c>
      <c r="M135" s="291"/>
      <c r="N135" s="284" t="s">
        <v>1129</v>
      </c>
      <c r="O135" s="287" t="s">
        <v>1868</v>
      </c>
      <c r="P135" s="260"/>
      <c r="Q135" s="282">
        <v>124</v>
      </c>
      <c r="R135" s="286"/>
      <c r="S135" s="287" t="s">
        <v>1076</v>
      </c>
      <c r="T135" s="282" t="s">
        <v>1131</v>
      </c>
      <c r="U135" s="286"/>
      <c r="V135" s="286"/>
      <c r="W135" s="284" t="s">
        <v>1142</v>
      </c>
      <c r="X135" s="284">
        <v>2021</v>
      </c>
      <c r="Y135" s="284" t="s">
        <v>1143</v>
      </c>
      <c r="Z135" s="284" t="s">
        <v>1107</v>
      </c>
      <c r="AA135" s="284" t="s">
        <v>1144</v>
      </c>
      <c r="AB135" s="287" t="s">
        <v>1109</v>
      </c>
      <c r="AC135" s="284">
        <v>2023</v>
      </c>
      <c r="AD135" s="288">
        <v>38402.026196716099</v>
      </c>
      <c r="AE135" s="260"/>
      <c r="AF135" s="289"/>
      <c r="AG135" s="289"/>
      <c r="AH135" s="289"/>
      <c r="AI135" s="289"/>
      <c r="AJ135" s="289"/>
      <c r="AK135" s="289"/>
      <c r="AL135" s="289"/>
      <c r="AM135" s="289"/>
      <c r="AN135" s="287" t="s">
        <v>1110</v>
      </c>
      <c r="AO135" s="260"/>
      <c r="AP135" s="289"/>
      <c r="AQ135" s="289"/>
      <c r="AR135" s="289"/>
      <c r="AS135" s="289"/>
      <c r="AU135" s="282">
        <v>124</v>
      </c>
      <c r="AV135" s="289"/>
      <c r="AW135" s="289" t="s">
        <v>854</v>
      </c>
      <c r="AX135" s="289" t="s">
        <v>854</v>
      </c>
      <c r="AY135" s="289" t="s">
        <v>854</v>
      </c>
      <c r="AZ135" s="290" t="s">
        <v>854</v>
      </c>
      <c r="BA135" s="289" t="s">
        <v>854</v>
      </c>
      <c r="BB135" s="289" t="s">
        <v>854</v>
      </c>
      <c r="BC135" s="289" t="s">
        <v>854</v>
      </c>
      <c r="BD135" s="289" t="s">
        <v>854</v>
      </c>
      <c r="BE135" s="289" t="s">
        <v>854</v>
      </c>
      <c r="BF135" s="289" t="s">
        <v>854</v>
      </c>
      <c r="BG135" s="289" t="s">
        <v>854</v>
      </c>
      <c r="BH135" s="289" t="s">
        <v>854</v>
      </c>
      <c r="BI135" s="289" t="s">
        <v>854</v>
      </c>
      <c r="BJ135" s="289" t="s">
        <v>854</v>
      </c>
      <c r="BK135" s="289" t="s">
        <v>854</v>
      </c>
      <c r="BL135" s="289" t="s">
        <v>854</v>
      </c>
      <c r="BM135" s="289"/>
      <c r="BN135" s="289"/>
      <c r="BO135" s="289"/>
      <c r="BP135" s="289"/>
      <c r="BQ135" s="289"/>
      <c r="BR135" s="289"/>
      <c r="BS135" s="289"/>
      <c r="BT135" s="289"/>
      <c r="BU135" s="289"/>
      <c r="BV135" s="289"/>
      <c r="BW135" s="289"/>
      <c r="BY135" s="289"/>
      <c r="BZ135" s="289"/>
      <c r="CA135" s="289"/>
      <c r="CB135" s="289"/>
      <c r="CC135" s="289"/>
      <c r="CD135" s="289"/>
      <c r="CE135" s="289"/>
      <c r="CF135" s="289"/>
      <c r="CG135" s="289"/>
      <c r="CH135" s="289"/>
      <c r="CI135" s="289"/>
      <c r="CJ135" s="289"/>
      <c r="CK135" s="289"/>
      <c r="CL135" s="289"/>
      <c r="CM135" s="289"/>
      <c r="CN135" s="289"/>
      <c r="CO135" s="289"/>
      <c r="CP135" s="289"/>
      <c r="CQ135" s="289"/>
      <c r="CR135" s="289"/>
      <c r="CS135" s="289"/>
      <c r="CT135" s="289"/>
      <c r="CU135" s="289"/>
    </row>
    <row r="136" spans="1:99" ht="79.5" customHeight="1" thickBot="1" x14ac:dyDescent="0.4">
      <c r="B136" s="314" t="s">
        <v>1869</v>
      </c>
      <c r="C136" s="303" t="s">
        <v>1870</v>
      </c>
      <c r="D136" s="282">
        <v>125</v>
      </c>
      <c r="E136" s="282" t="s">
        <v>1871</v>
      </c>
      <c r="F136" s="283" t="s">
        <v>1872</v>
      </c>
      <c r="G136" s="284" t="s">
        <v>1852</v>
      </c>
      <c r="H136" s="284" t="s">
        <v>1873</v>
      </c>
      <c r="I136" s="283" t="s">
        <v>1324</v>
      </c>
      <c r="J136" s="284" t="s">
        <v>1098</v>
      </c>
      <c r="K136" s="284" t="s">
        <v>1208</v>
      </c>
      <c r="L136" s="283" t="s">
        <v>1867</v>
      </c>
      <c r="M136" s="285"/>
      <c r="N136" s="284" t="s">
        <v>1129</v>
      </c>
      <c r="O136" s="283" t="s">
        <v>1874</v>
      </c>
      <c r="P136" s="260"/>
      <c r="Q136" s="282">
        <v>125</v>
      </c>
      <c r="R136" s="286"/>
      <c r="S136" s="287" t="s">
        <v>1076</v>
      </c>
      <c r="T136" s="282" t="s">
        <v>1131</v>
      </c>
      <c r="U136" s="286"/>
      <c r="V136" s="286"/>
      <c r="W136" s="284" t="s">
        <v>1142</v>
      </c>
      <c r="X136" s="284">
        <v>2021</v>
      </c>
      <c r="Y136" s="284" t="s">
        <v>1143</v>
      </c>
      <c r="Z136" s="284" t="s">
        <v>1107</v>
      </c>
      <c r="AA136" s="284" t="s">
        <v>1144</v>
      </c>
      <c r="AB136" s="287" t="s">
        <v>1109</v>
      </c>
      <c r="AC136" s="284">
        <v>2023</v>
      </c>
      <c r="AD136" s="288">
        <v>38402.026196716099</v>
      </c>
      <c r="AE136" s="260"/>
      <c r="AF136" s="289"/>
      <c r="AG136" s="289"/>
      <c r="AH136" s="289"/>
      <c r="AI136" s="289"/>
      <c r="AJ136" s="289"/>
      <c r="AK136" s="289"/>
      <c r="AL136" s="289"/>
      <c r="AM136" s="289"/>
      <c r="AN136" s="287" t="s">
        <v>1110</v>
      </c>
      <c r="AO136" s="260"/>
      <c r="AP136" s="289"/>
      <c r="AQ136" s="289"/>
      <c r="AR136" s="289"/>
      <c r="AS136" s="289"/>
      <c r="AU136" s="282">
        <v>125</v>
      </c>
      <c r="AV136" s="289"/>
      <c r="AW136" s="289" t="s">
        <v>854</v>
      </c>
      <c r="AX136" s="289" t="s">
        <v>854</v>
      </c>
      <c r="AY136" s="289" t="s">
        <v>854</v>
      </c>
      <c r="AZ136" s="290" t="s">
        <v>854</v>
      </c>
      <c r="BA136" s="289" t="s">
        <v>854</v>
      </c>
      <c r="BB136" s="289" t="s">
        <v>854</v>
      </c>
      <c r="BC136" s="289" t="s">
        <v>854</v>
      </c>
      <c r="BD136" s="289" t="s">
        <v>854</v>
      </c>
      <c r="BE136" s="289" t="s">
        <v>854</v>
      </c>
      <c r="BF136" s="289" t="s">
        <v>854</v>
      </c>
      <c r="BG136" s="289" t="s">
        <v>854</v>
      </c>
      <c r="BH136" s="289" t="s">
        <v>854</v>
      </c>
      <c r="BI136" s="289" t="s">
        <v>854</v>
      </c>
      <c r="BJ136" s="289" t="s">
        <v>854</v>
      </c>
      <c r="BK136" s="289" t="s">
        <v>854</v>
      </c>
      <c r="BL136" s="289" t="s">
        <v>854</v>
      </c>
      <c r="BM136" s="289"/>
      <c r="BN136" s="289"/>
      <c r="BO136" s="289"/>
      <c r="BP136" s="289"/>
      <c r="BQ136" s="289"/>
      <c r="BR136" s="289"/>
      <c r="BS136" s="289"/>
      <c r="BT136" s="289"/>
      <c r="BU136" s="289"/>
      <c r="BV136" s="289"/>
      <c r="BW136" s="289"/>
      <c r="BY136" s="289"/>
      <c r="BZ136" s="289"/>
      <c r="CA136" s="289"/>
      <c r="CB136" s="289"/>
      <c r="CC136" s="289"/>
      <c r="CD136" s="289"/>
      <c r="CE136" s="289"/>
      <c r="CF136" s="289"/>
      <c r="CG136" s="289"/>
      <c r="CH136" s="289"/>
      <c r="CI136" s="289"/>
      <c r="CJ136" s="289"/>
      <c r="CK136" s="289"/>
      <c r="CL136" s="289"/>
      <c r="CM136" s="289"/>
      <c r="CN136" s="289"/>
      <c r="CO136" s="289"/>
      <c r="CP136" s="289"/>
      <c r="CQ136" s="289"/>
      <c r="CR136" s="289"/>
      <c r="CS136" s="289"/>
      <c r="CT136" s="289"/>
      <c r="CU136" s="289"/>
    </row>
    <row r="137" spans="1:99" ht="49.5" customHeight="1" x14ac:dyDescent="0.35">
      <c r="B137" s="317" t="s">
        <v>1875</v>
      </c>
      <c r="C137" s="303" t="s">
        <v>1876</v>
      </c>
      <c r="D137" s="282">
        <v>126</v>
      </c>
      <c r="E137" s="282">
        <v>168</v>
      </c>
      <c r="F137" s="287" t="s">
        <v>1875</v>
      </c>
      <c r="G137" s="284"/>
      <c r="H137" s="284"/>
      <c r="I137" s="287"/>
      <c r="J137" s="284" t="s">
        <v>1098</v>
      </c>
      <c r="K137" s="284"/>
      <c r="L137" s="287"/>
      <c r="M137" s="291"/>
      <c r="N137" s="284"/>
      <c r="O137" s="287"/>
      <c r="P137" s="260"/>
      <c r="Q137" s="282">
        <v>126</v>
      </c>
      <c r="R137" s="286"/>
      <c r="S137" s="287"/>
      <c r="T137" s="282"/>
      <c r="U137" s="286"/>
      <c r="V137" s="286"/>
      <c r="W137" s="284"/>
      <c r="X137" s="284"/>
      <c r="Y137" s="284"/>
      <c r="Z137" s="284" t="s">
        <v>1107</v>
      </c>
      <c r="AA137" s="284"/>
      <c r="AB137" s="287" t="s">
        <v>1109</v>
      </c>
      <c r="AC137" s="284">
        <v>2023</v>
      </c>
      <c r="AD137" s="288">
        <v>38402.026196716099</v>
      </c>
      <c r="AE137" s="260"/>
      <c r="AF137" s="289"/>
      <c r="AG137" s="289"/>
      <c r="AH137" s="289"/>
      <c r="AI137" s="289"/>
      <c r="AJ137" s="289"/>
      <c r="AK137" s="289"/>
      <c r="AL137" s="289"/>
      <c r="AM137" s="289"/>
      <c r="AN137" s="287" t="s">
        <v>778</v>
      </c>
      <c r="AO137" s="260"/>
      <c r="AP137" s="289"/>
      <c r="AQ137" s="289"/>
      <c r="AR137" s="289"/>
      <c r="AS137" s="289"/>
      <c r="AU137" s="282">
        <v>126</v>
      </c>
      <c r="AV137" s="289"/>
      <c r="AW137" s="289" t="s">
        <v>854</v>
      </c>
      <c r="AX137" s="289" t="s">
        <v>854</v>
      </c>
      <c r="AY137" s="289" t="s">
        <v>854</v>
      </c>
      <c r="AZ137" s="290"/>
      <c r="BA137" s="289" t="s">
        <v>854</v>
      </c>
      <c r="BB137" s="289" t="s">
        <v>854</v>
      </c>
      <c r="BC137" s="289" t="s">
        <v>854</v>
      </c>
      <c r="BD137" s="289" t="s">
        <v>854</v>
      </c>
      <c r="BE137" s="289" t="s">
        <v>854</v>
      </c>
      <c r="BF137" s="289" t="s">
        <v>854</v>
      </c>
      <c r="BG137" s="289" t="s">
        <v>854</v>
      </c>
      <c r="BH137" s="289" t="s">
        <v>854</v>
      </c>
      <c r="BI137" s="289" t="s">
        <v>854</v>
      </c>
      <c r="BJ137" s="289" t="s">
        <v>854</v>
      </c>
      <c r="BK137" s="289" t="s">
        <v>854</v>
      </c>
      <c r="BL137" s="289" t="s">
        <v>854</v>
      </c>
      <c r="BM137" s="289"/>
      <c r="BN137" s="289"/>
      <c r="BO137" s="289"/>
      <c r="BP137" s="289"/>
      <c r="BQ137" s="289"/>
      <c r="BR137" s="289"/>
      <c r="BS137" s="289"/>
      <c r="BT137" s="289"/>
      <c r="BU137" s="289"/>
      <c r="BV137" s="289"/>
      <c r="BW137" s="289"/>
      <c r="BY137" s="289"/>
      <c r="BZ137" s="289"/>
      <c r="CA137" s="289"/>
      <c r="CB137" s="289"/>
      <c r="CC137" s="289"/>
      <c r="CD137" s="289"/>
      <c r="CE137" s="289"/>
      <c r="CF137" s="289"/>
      <c r="CG137" s="289"/>
      <c r="CH137" s="289"/>
      <c r="CI137" s="289"/>
      <c r="CJ137" s="289"/>
      <c r="CK137" s="289"/>
      <c r="CL137" s="289"/>
      <c r="CM137" s="289"/>
      <c r="CN137" s="289"/>
      <c r="CO137" s="289"/>
      <c r="CP137" s="289"/>
      <c r="CQ137" s="289"/>
      <c r="CR137" s="289"/>
      <c r="CS137" s="289"/>
      <c r="CT137" s="289"/>
      <c r="CU137" s="289"/>
    </row>
    <row r="138" spans="1:99" ht="49.5" customHeight="1" x14ac:dyDescent="0.35">
      <c r="B138" s="318" t="s">
        <v>1877</v>
      </c>
      <c r="C138" s="303" t="s">
        <v>1878</v>
      </c>
      <c r="D138" s="282">
        <v>127</v>
      </c>
      <c r="E138" s="293">
        <v>169</v>
      </c>
      <c r="F138" s="294" t="s">
        <v>1877</v>
      </c>
      <c r="G138" s="284"/>
      <c r="H138" s="284"/>
      <c r="I138" s="283"/>
      <c r="J138" s="284" t="s">
        <v>1098</v>
      </c>
      <c r="K138" s="284"/>
      <c r="L138" s="283"/>
      <c r="M138" s="285"/>
      <c r="N138" s="284"/>
      <c r="O138" s="283"/>
      <c r="P138" s="260"/>
      <c r="Q138" s="282">
        <v>127</v>
      </c>
      <c r="R138" s="286"/>
      <c r="S138" s="287"/>
      <c r="T138" s="282"/>
      <c r="U138" s="286"/>
      <c r="V138" s="286"/>
      <c r="W138" s="284"/>
      <c r="X138" s="284"/>
      <c r="Y138" s="284"/>
      <c r="Z138" s="284" t="s">
        <v>1107</v>
      </c>
      <c r="AA138" s="284"/>
      <c r="AB138" s="287" t="s">
        <v>1109</v>
      </c>
      <c r="AC138" s="284">
        <v>2023</v>
      </c>
      <c r="AD138" s="288">
        <v>38402.026196716099</v>
      </c>
      <c r="AE138" s="260"/>
      <c r="AF138" s="289"/>
      <c r="AG138" s="289"/>
      <c r="AH138" s="289"/>
      <c r="AI138" s="289"/>
      <c r="AJ138" s="289"/>
      <c r="AK138" s="289"/>
      <c r="AL138" s="289"/>
      <c r="AM138" s="289"/>
      <c r="AN138" s="287"/>
      <c r="AO138" s="260"/>
      <c r="AP138" s="289"/>
      <c r="AQ138" s="289"/>
      <c r="AR138" s="289"/>
      <c r="AS138" s="289"/>
      <c r="AU138" s="282">
        <v>127</v>
      </c>
      <c r="AV138" s="289"/>
      <c r="AW138" s="289" t="s">
        <v>854</v>
      </c>
      <c r="AX138" s="289" t="s">
        <v>854</v>
      </c>
      <c r="AY138" s="289" t="s">
        <v>854</v>
      </c>
      <c r="AZ138" s="290"/>
      <c r="BA138" s="289" t="s">
        <v>854</v>
      </c>
      <c r="BB138" s="289" t="s">
        <v>854</v>
      </c>
      <c r="BC138" s="289" t="s">
        <v>854</v>
      </c>
      <c r="BD138" s="289" t="s">
        <v>854</v>
      </c>
      <c r="BE138" s="289" t="s">
        <v>854</v>
      </c>
      <c r="BF138" s="289" t="s">
        <v>854</v>
      </c>
      <c r="BG138" s="289" t="s">
        <v>854</v>
      </c>
      <c r="BH138" s="289" t="s">
        <v>854</v>
      </c>
      <c r="BI138" s="289" t="s">
        <v>854</v>
      </c>
      <c r="BJ138" s="289" t="s">
        <v>854</v>
      </c>
      <c r="BK138" s="289" t="s">
        <v>854</v>
      </c>
      <c r="BL138" s="289" t="s">
        <v>854</v>
      </c>
      <c r="BM138" s="289"/>
      <c r="BN138" s="289"/>
      <c r="BO138" s="289"/>
      <c r="BP138" s="289"/>
      <c r="BQ138" s="289"/>
      <c r="BR138" s="289"/>
      <c r="BS138" s="289"/>
      <c r="BT138" s="289"/>
      <c r="BU138" s="289"/>
      <c r="BV138" s="289"/>
      <c r="BW138" s="289"/>
      <c r="BY138" s="289"/>
      <c r="BZ138" s="289"/>
      <c r="CA138" s="289"/>
      <c r="CB138" s="289"/>
      <c r="CC138" s="289"/>
      <c r="CD138" s="289"/>
      <c r="CE138" s="289"/>
      <c r="CF138" s="289"/>
      <c r="CG138" s="289"/>
      <c r="CH138" s="289"/>
      <c r="CI138" s="289"/>
      <c r="CJ138" s="289"/>
      <c r="CK138" s="289"/>
      <c r="CL138" s="289"/>
      <c r="CM138" s="289"/>
      <c r="CN138" s="289"/>
      <c r="CO138" s="289"/>
      <c r="CP138" s="289"/>
      <c r="CQ138" s="289"/>
      <c r="CR138" s="289"/>
      <c r="CS138" s="289"/>
      <c r="CT138" s="289"/>
      <c r="CU138" s="289"/>
    </row>
    <row r="139" spans="1:99" ht="49.5" customHeight="1" x14ac:dyDescent="0.35">
      <c r="B139" s="318" t="s">
        <v>1879</v>
      </c>
      <c r="C139" s="303" t="s">
        <v>1880</v>
      </c>
      <c r="D139" s="282">
        <v>128</v>
      </c>
      <c r="E139" s="293">
        <v>170</v>
      </c>
      <c r="F139" s="295" t="s">
        <v>1879</v>
      </c>
      <c r="G139" s="284"/>
      <c r="H139" s="284"/>
      <c r="I139" s="287"/>
      <c r="J139" s="284" t="s">
        <v>1098</v>
      </c>
      <c r="K139" s="284"/>
      <c r="L139" s="287"/>
      <c r="M139" s="291"/>
      <c r="N139" s="284"/>
      <c r="O139" s="287"/>
      <c r="P139" s="260"/>
      <c r="Q139" s="282">
        <v>128</v>
      </c>
      <c r="R139" s="286"/>
      <c r="S139" s="287"/>
      <c r="T139" s="282"/>
      <c r="U139" s="286"/>
      <c r="V139" s="286"/>
      <c r="W139" s="284"/>
      <c r="X139" s="284"/>
      <c r="Y139" s="284"/>
      <c r="Z139" s="284" t="s">
        <v>1107</v>
      </c>
      <c r="AA139" s="284"/>
      <c r="AB139" s="287" t="s">
        <v>1109</v>
      </c>
      <c r="AC139" s="284">
        <v>2023</v>
      </c>
      <c r="AD139" s="288">
        <v>38402.026196716099</v>
      </c>
      <c r="AE139" s="260"/>
      <c r="AF139" s="289"/>
      <c r="AG139" s="289"/>
      <c r="AH139" s="289"/>
      <c r="AI139" s="289"/>
      <c r="AJ139" s="289"/>
      <c r="AK139" s="289"/>
      <c r="AL139" s="289"/>
      <c r="AM139" s="289"/>
      <c r="AN139" s="287"/>
      <c r="AO139" s="260"/>
      <c r="AP139" s="289"/>
      <c r="AQ139" s="289"/>
      <c r="AR139" s="289"/>
      <c r="AS139" s="289"/>
      <c r="AU139" s="282">
        <v>128</v>
      </c>
      <c r="AV139" s="289"/>
      <c r="AW139" s="289" t="s">
        <v>854</v>
      </c>
      <c r="AX139" s="289" t="s">
        <v>854</v>
      </c>
      <c r="AY139" s="289" t="s">
        <v>854</v>
      </c>
      <c r="AZ139" s="290"/>
      <c r="BA139" s="289" t="s">
        <v>854</v>
      </c>
      <c r="BB139" s="289" t="s">
        <v>854</v>
      </c>
      <c r="BC139" s="289" t="s">
        <v>854</v>
      </c>
      <c r="BD139" s="289" t="s">
        <v>854</v>
      </c>
      <c r="BE139" s="289" t="s">
        <v>854</v>
      </c>
      <c r="BF139" s="289" t="s">
        <v>854</v>
      </c>
      <c r="BG139" s="289" t="s">
        <v>854</v>
      </c>
      <c r="BH139" s="289" t="s">
        <v>854</v>
      </c>
      <c r="BI139" s="289" t="s">
        <v>854</v>
      </c>
      <c r="BJ139" s="289" t="s">
        <v>854</v>
      </c>
      <c r="BK139" s="289" t="s">
        <v>854</v>
      </c>
      <c r="BL139" s="289" t="s">
        <v>854</v>
      </c>
      <c r="BM139" s="289"/>
      <c r="BN139" s="289"/>
      <c r="BO139" s="289"/>
      <c r="BP139" s="289"/>
      <c r="BQ139" s="289"/>
      <c r="BR139" s="289"/>
      <c r="BS139" s="289"/>
      <c r="BT139" s="289"/>
      <c r="BU139" s="289"/>
      <c r="BV139" s="289"/>
      <c r="BW139" s="289"/>
      <c r="BY139" s="289"/>
      <c r="BZ139" s="289"/>
      <c r="CA139" s="289"/>
      <c r="CB139" s="289"/>
      <c r="CC139" s="289"/>
      <c r="CD139" s="289"/>
      <c r="CE139" s="289"/>
      <c r="CF139" s="289"/>
      <c r="CG139" s="289"/>
      <c r="CH139" s="289"/>
      <c r="CI139" s="289"/>
      <c r="CJ139" s="289"/>
      <c r="CK139" s="289"/>
      <c r="CL139" s="289"/>
      <c r="CM139" s="289"/>
      <c r="CN139" s="289"/>
      <c r="CO139" s="289"/>
      <c r="CP139" s="289"/>
      <c r="CQ139" s="289"/>
      <c r="CR139" s="289"/>
      <c r="CS139" s="289"/>
      <c r="CT139" s="289"/>
      <c r="CU139" s="289"/>
    </row>
    <row r="140" spans="1:99" ht="52.5" customHeight="1" x14ac:dyDescent="0.35">
      <c r="B140" s="318" t="s">
        <v>1881</v>
      </c>
      <c r="C140" s="303" t="s">
        <v>1882</v>
      </c>
      <c r="D140" s="282">
        <v>129</v>
      </c>
      <c r="E140" s="293">
        <v>171</v>
      </c>
      <c r="F140" s="294" t="s">
        <v>1881</v>
      </c>
      <c r="G140" s="284"/>
      <c r="H140" s="284"/>
      <c r="I140" s="283"/>
      <c r="J140" s="284" t="s">
        <v>1098</v>
      </c>
      <c r="K140" s="284"/>
      <c r="L140" s="283"/>
      <c r="M140" s="285"/>
      <c r="N140" s="284"/>
      <c r="O140" s="283"/>
      <c r="P140" s="260"/>
      <c r="Q140" s="282">
        <v>129</v>
      </c>
      <c r="R140" s="286"/>
      <c r="S140" s="287"/>
      <c r="T140" s="282"/>
      <c r="U140" s="286"/>
      <c r="V140" s="286"/>
      <c r="W140" s="284"/>
      <c r="X140" s="284"/>
      <c r="Y140" s="284"/>
      <c r="Z140" s="284" t="s">
        <v>1107</v>
      </c>
      <c r="AA140" s="284"/>
      <c r="AB140" s="287" t="s">
        <v>1109</v>
      </c>
      <c r="AC140" s="284">
        <v>2023</v>
      </c>
      <c r="AD140" s="288">
        <v>38402.026196716099</v>
      </c>
      <c r="AE140" s="260"/>
      <c r="AF140" s="289"/>
      <c r="AG140" s="289"/>
      <c r="AH140" s="289"/>
      <c r="AI140" s="289"/>
      <c r="AJ140" s="289"/>
      <c r="AK140" s="289"/>
      <c r="AL140" s="289"/>
      <c r="AM140" s="289"/>
      <c r="AN140" s="287"/>
      <c r="AO140" s="260"/>
      <c r="AP140" s="289"/>
      <c r="AQ140" s="289"/>
      <c r="AR140" s="289"/>
      <c r="AS140" s="289"/>
      <c r="AU140" s="282">
        <v>129</v>
      </c>
      <c r="AV140" s="289"/>
      <c r="AW140" s="289" t="s">
        <v>854</v>
      </c>
      <c r="AX140" s="289" t="s">
        <v>854</v>
      </c>
      <c r="AY140" s="289" t="s">
        <v>854</v>
      </c>
      <c r="AZ140" s="290"/>
      <c r="BA140" s="289" t="s">
        <v>854</v>
      </c>
      <c r="BB140" s="289" t="s">
        <v>854</v>
      </c>
      <c r="BC140" s="289" t="s">
        <v>854</v>
      </c>
      <c r="BD140" s="289" t="s">
        <v>854</v>
      </c>
      <c r="BE140" s="289" t="s">
        <v>854</v>
      </c>
      <c r="BF140" s="289" t="s">
        <v>854</v>
      </c>
      <c r="BG140" s="289" t="s">
        <v>854</v>
      </c>
      <c r="BH140" s="289" t="s">
        <v>854</v>
      </c>
      <c r="BI140" s="289" t="s">
        <v>854</v>
      </c>
      <c r="BJ140" s="289" t="s">
        <v>854</v>
      </c>
      <c r="BK140" s="289" t="s">
        <v>854</v>
      </c>
      <c r="BL140" s="289" t="s">
        <v>854</v>
      </c>
      <c r="BM140" s="289"/>
      <c r="BN140" s="289"/>
      <c r="BO140" s="289"/>
      <c r="BP140" s="289"/>
      <c r="BQ140" s="289"/>
      <c r="BR140" s="289"/>
      <c r="BS140" s="289"/>
      <c r="BT140" s="289"/>
      <c r="BU140" s="289"/>
      <c r="BV140" s="289"/>
      <c r="BW140" s="289"/>
      <c r="BY140" s="289"/>
      <c r="BZ140" s="289"/>
      <c r="CA140" s="289"/>
      <c r="CB140" s="289"/>
      <c r="CC140" s="289"/>
      <c r="CD140" s="289"/>
      <c r="CE140" s="289"/>
      <c r="CF140" s="289"/>
      <c r="CG140" s="289"/>
      <c r="CH140" s="289"/>
      <c r="CI140" s="289"/>
      <c r="CJ140" s="289"/>
      <c r="CK140" s="289"/>
      <c r="CL140" s="289"/>
      <c r="CM140" s="289"/>
      <c r="CN140" s="289"/>
      <c r="CO140" s="289"/>
      <c r="CP140" s="289"/>
      <c r="CQ140" s="289"/>
      <c r="CR140" s="289"/>
      <c r="CS140" s="289"/>
      <c r="CT140" s="289"/>
      <c r="CU140" s="289"/>
    </row>
    <row r="141" spans="1:99" ht="51" customHeight="1" x14ac:dyDescent="0.35">
      <c r="B141" s="318" t="s">
        <v>1883</v>
      </c>
      <c r="C141" s="303" t="s">
        <v>1884</v>
      </c>
      <c r="D141" s="282">
        <v>130</v>
      </c>
      <c r="E141" s="293">
        <v>172</v>
      </c>
      <c r="F141" s="295" t="s">
        <v>1883</v>
      </c>
      <c r="G141" s="284"/>
      <c r="H141" s="284"/>
      <c r="I141" s="287"/>
      <c r="J141" s="284" t="s">
        <v>1098</v>
      </c>
      <c r="K141" s="284"/>
      <c r="L141" s="287"/>
      <c r="M141" s="291"/>
      <c r="N141" s="284"/>
      <c r="O141" s="287"/>
      <c r="P141" s="260"/>
      <c r="Q141" s="282">
        <v>130</v>
      </c>
      <c r="R141" s="286"/>
      <c r="S141" s="287"/>
      <c r="T141" s="282"/>
      <c r="U141" s="286"/>
      <c r="V141" s="286"/>
      <c r="W141" s="284"/>
      <c r="X141" s="284"/>
      <c r="Y141" s="284"/>
      <c r="Z141" s="284" t="s">
        <v>1107</v>
      </c>
      <c r="AA141" s="284"/>
      <c r="AB141" s="287" t="s">
        <v>1109</v>
      </c>
      <c r="AC141" s="284">
        <v>2023</v>
      </c>
      <c r="AD141" s="288">
        <v>38402.026196716099</v>
      </c>
      <c r="AE141" s="260"/>
      <c r="AF141" s="289"/>
      <c r="AG141" s="289"/>
      <c r="AH141" s="289"/>
      <c r="AI141" s="289"/>
      <c r="AJ141" s="289"/>
      <c r="AK141" s="289"/>
      <c r="AL141" s="289"/>
      <c r="AM141" s="289"/>
      <c r="AN141" s="287"/>
      <c r="AO141" s="260"/>
      <c r="AP141" s="289"/>
      <c r="AQ141" s="289"/>
      <c r="AR141" s="289"/>
      <c r="AS141" s="289"/>
      <c r="AU141" s="282">
        <v>130</v>
      </c>
      <c r="AV141" s="289"/>
      <c r="AW141" s="289" t="s">
        <v>854</v>
      </c>
      <c r="AX141" s="289" t="s">
        <v>854</v>
      </c>
      <c r="AY141" s="289" t="s">
        <v>854</v>
      </c>
      <c r="AZ141" s="290"/>
      <c r="BA141" s="289" t="s">
        <v>854</v>
      </c>
      <c r="BB141" s="289" t="s">
        <v>854</v>
      </c>
      <c r="BC141" s="289" t="s">
        <v>854</v>
      </c>
      <c r="BD141" s="289" t="s">
        <v>854</v>
      </c>
      <c r="BE141" s="289" t="s">
        <v>854</v>
      </c>
      <c r="BF141" s="289" t="s">
        <v>854</v>
      </c>
      <c r="BG141" s="289" t="s">
        <v>854</v>
      </c>
      <c r="BH141" s="289" t="s">
        <v>854</v>
      </c>
      <c r="BI141" s="289" t="s">
        <v>854</v>
      </c>
      <c r="BJ141" s="289" t="s">
        <v>854</v>
      </c>
      <c r="BK141" s="289" t="s">
        <v>854</v>
      </c>
      <c r="BL141" s="289" t="s">
        <v>854</v>
      </c>
      <c r="BM141" s="289"/>
      <c r="BN141" s="289"/>
      <c r="BO141" s="289"/>
      <c r="BP141" s="289"/>
      <c r="BQ141" s="289"/>
      <c r="BR141" s="289"/>
      <c r="BS141" s="289"/>
      <c r="BT141" s="289"/>
      <c r="BU141" s="289"/>
      <c r="BV141" s="289"/>
      <c r="BW141" s="289"/>
      <c r="BY141" s="289"/>
      <c r="BZ141" s="289"/>
      <c r="CA141" s="289"/>
      <c r="CB141" s="289"/>
      <c r="CC141" s="289"/>
      <c r="CD141" s="289"/>
      <c r="CE141" s="289"/>
      <c r="CF141" s="289"/>
      <c r="CG141" s="289"/>
      <c r="CH141" s="289"/>
      <c r="CI141" s="289"/>
      <c r="CJ141" s="289"/>
      <c r="CK141" s="289"/>
      <c r="CL141" s="289"/>
      <c r="CM141" s="289"/>
      <c r="CN141" s="289"/>
      <c r="CO141" s="289"/>
      <c r="CP141" s="289"/>
      <c r="CQ141" s="289"/>
      <c r="CR141" s="289"/>
      <c r="CS141" s="289"/>
      <c r="CT141" s="289"/>
      <c r="CU141" s="289"/>
    </row>
    <row r="142" spans="1:99" ht="51" customHeight="1" x14ac:dyDescent="0.35">
      <c r="B142" s="318" t="s">
        <v>1885</v>
      </c>
      <c r="C142" s="303" t="s">
        <v>1886</v>
      </c>
      <c r="D142" s="282">
        <v>131</v>
      </c>
      <c r="E142" s="282">
        <v>173</v>
      </c>
      <c r="F142" s="283" t="s">
        <v>1885</v>
      </c>
      <c r="G142" s="284"/>
      <c r="H142" s="284"/>
      <c r="I142" s="283"/>
      <c r="J142" s="284" t="s">
        <v>1098</v>
      </c>
      <c r="K142" s="284"/>
      <c r="L142" s="283"/>
      <c r="M142" s="285"/>
      <c r="N142" s="284"/>
      <c r="O142" s="283"/>
      <c r="P142" s="260"/>
      <c r="Q142" s="282">
        <v>131</v>
      </c>
      <c r="R142" s="286"/>
      <c r="S142" s="287"/>
      <c r="T142" s="282"/>
      <c r="U142" s="286"/>
      <c r="V142" s="286"/>
      <c r="W142" s="284"/>
      <c r="X142" s="284"/>
      <c r="Y142" s="284"/>
      <c r="Z142" s="284" t="s">
        <v>1107</v>
      </c>
      <c r="AA142" s="284"/>
      <c r="AB142" s="287" t="s">
        <v>1109</v>
      </c>
      <c r="AC142" s="284">
        <v>2023</v>
      </c>
      <c r="AD142" s="288">
        <v>38402.026196716099</v>
      </c>
      <c r="AE142" s="260"/>
      <c r="AF142" s="289"/>
      <c r="AG142" s="289"/>
      <c r="AH142" s="289"/>
      <c r="AI142" s="289"/>
      <c r="AJ142" s="289"/>
      <c r="AK142" s="289"/>
      <c r="AL142" s="289"/>
      <c r="AM142" s="289"/>
      <c r="AN142" s="287" t="s">
        <v>778</v>
      </c>
      <c r="AO142" s="260"/>
      <c r="AP142" s="289"/>
      <c r="AQ142" s="289"/>
      <c r="AR142" s="289"/>
      <c r="AS142" s="289"/>
      <c r="AU142" s="282">
        <v>131</v>
      </c>
      <c r="AV142" s="289"/>
      <c r="AW142" s="289" t="s">
        <v>854</v>
      </c>
      <c r="AX142" s="289" t="s">
        <v>854</v>
      </c>
      <c r="AY142" s="289" t="s">
        <v>854</v>
      </c>
      <c r="AZ142" s="290"/>
      <c r="BA142" s="289" t="s">
        <v>854</v>
      </c>
      <c r="BB142" s="289" t="s">
        <v>854</v>
      </c>
      <c r="BC142" s="289" t="s">
        <v>854</v>
      </c>
      <c r="BD142" s="289" t="s">
        <v>854</v>
      </c>
      <c r="BE142" s="289" t="s">
        <v>854</v>
      </c>
      <c r="BF142" s="289" t="s">
        <v>854</v>
      </c>
      <c r="BG142" s="289" t="s">
        <v>854</v>
      </c>
      <c r="BH142" s="289" t="s">
        <v>854</v>
      </c>
      <c r="BI142" s="289" t="s">
        <v>854</v>
      </c>
      <c r="BJ142" s="289" t="s">
        <v>854</v>
      </c>
      <c r="BK142" s="289" t="s">
        <v>854</v>
      </c>
      <c r="BL142" s="289" t="s">
        <v>854</v>
      </c>
      <c r="BM142" s="289"/>
      <c r="BN142" s="289"/>
      <c r="BO142" s="289"/>
      <c r="BP142" s="289"/>
      <c r="BQ142" s="289"/>
      <c r="BR142" s="289"/>
      <c r="BS142" s="289"/>
      <c r="BT142" s="289"/>
      <c r="BU142" s="289"/>
      <c r="BV142" s="289"/>
      <c r="BW142" s="289"/>
      <c r="BY142" s="289"/>
      <c r="BZ142" s="289"/>
      <c r="CA142" s="289"/>
      <c r="CB142" s="289"/>
      <c r="CC142" s="289"/>
      <c r="CD142" s="289"/>
      <c r="CE142" s="289"/>
      <c r="CF142" s="289"/>
      <c r="CG142" s="289"/>
      <c r="CH142" s="289"/>
      <c r="CI142" s="289"/>
      <c r="CJ142" s="289"/>
      <c r="CK142" s="289"/>
      <c r="CL142" s="289"/>
      <c r="CM142" s="289"/>
      <c r="CN142" s="289"/>
      <c r="CO142" s="289"/>
      <c r="CP142" s="289"/>
      <c r="CQ142" s="289"/>
      <c r="CR142" s="289"/>
      <c r="CS142" s="289"/>
      <c r="CT142" s="289"/>
      <c r="CU142" s="289"/>
    </row>
    <row r="143" spans="1:99" ht="49" customHeight="1" x14ac:dyDescent="0.35">
      <c r="A143" s="1064"/>
      <c r="B143" s="318" t="s">
        <v>3147</v>
      </c>
      <c r="C143" s="303" t="s">
        <v>1888</v>
      </c>
      <c r="D143" s="282">
        <v>132</v>
      </c>
      <c r="E143" s="282">
        <v>174</v>
      </c>
      <c r="F143" s="287" t="s">
        <v>3148</v>
      </c>
      <c r="G143" s="284" t="s">
        <v>1852</v>
      </c>
      <c r="H143" s="284"/>
      <c r="I143" s="287"/>
      <c r="J143" s="284" t="s">
        <v>1098</v>
      </c>
      <c r="K143" s="284"/>
      <c r="L143" s="287"/>
      <c r="M143" s="291"/>
      <c r="N143" s="284"/>
      <c r="O143" s="287"/>
      <c r="P143" s="260"/>
      <c r="Q143" s="282">
        <v>132</v>
      </c>
      <c r="R143" s="286"/>
      <c r="S143" s="287"/>
      <c r="T143" s="282"/>
      <c r="U143" s="286"/>
      <c r="V143" s="286"/>
      <c r="W143" s="284"/>
      <c r="X143" s="284"/>
      <c r="Y143" s="284"/>
      <c r="Z143" s="284" t="s">
        <v>1107</v>
      </c>
      <c r="AA143" s="284"/>
      <c r="AB143" s="287" t="s">
        <v>1109</v>
      </c>
      <c r="AC143" s="284">
        <v>2023</v>
      </c>
      <c r="AD143" s="288">
        <v>38402.026196716099</v>
      </c>
      <c r="AE143" s="260"/>
      <c r="AF143" s="289"/>
      <c r="AG143" s="289"/>
      <c r="AH143" s="289"/>
      <c r="AI143" s="289"/>
      <c r="AJ143" s="289"/>
      <c r="AK143" s="289"/>
      <c r="AL143" s="289"/>
      <c r="AM143" s="289"/>
      <c r="AN143" s="287" t="s">
        <v>778</v>
      </c>
      <c r="AO143" s="260"/>
      <c r="AP143" s="289"/>
      <c r="AQ143" s="289"/>
      <c r="AR143" s="289"/>
      <c r="AS143" s="289"/>
      <c r="AU143" s="282">
        <v>132</v>
      </c>
      <c r="AV143" s="289"/>
      <c r="AW143" s="289" t="s">
        <v>854</v>
      </c>
      <c r="AX143" s="289" t="s">
        <v>854</v>
      </c>
      <c r="AY143" s="289" t="s">
        <v>854</v>
      </c>
      <c r="AZ143" s="290"/>
      <c r="BA143" s="289" t="s">
        <v>854</v>
      </c>
      <c r="BB143" s="289" t="s">
        <v>854</v>
      </c>
      <c r="BC143" s="289" t="s">
        <v>854</v>
      </c>
      <c r="BD143" s="289" t="s">
        <v>854</v>
      </c>
      <c r="BE143" s="289" t="s">
        <v>854</v>
      </c>
      <c r="BF143" s="289" t="s">
        <v>854</v>
      </c>
      <c r="BG143" s="289" t="s">
        <v>854</v>
      </c>
      <c r="BH143" s="289" t="s">
        <v>854</v>
      </c>
      <c r="BI143" s="289" t="s">
        <v>854</v>
      </c>
      <c r="BJ143" s="289" t="s">
        <v>854</v>
      </c>
      <c r="BK143" s="289" t="s">
        <v>854</v>
      </c>
      <c r="BL143" s="289" t="s">
        <v>854</v>
      </c>
      <c r="BM143" s="289"/>
      <c r="BN143" s="289"/>
      <c r="BO143" s="289"/>
      <c r="BP143" s="289"/>
      <c r="BQ143" s="289"/>
      <c r="BR143" s="289"/>
      <c r="BS143" s="289"/>
      <c r="BT143" s="289"/>
      <c r="BU143" s="289"/>
      <c r="BV143" s="289"/>
      <c r="BW143" s="289"/>
      <c r="BY143" s="289"/>
      <c r="BZ143" s="289"/>
      <c r="CA143" s="289"/>
      <c r="CB143" s="289"/>
      <c r="CC143" s="289"/>
      <c r="CD143" s="289"/>
      <c r="CE143" s="289"/>
      <c r="CF143" s="289"/>
      <c r="CG143" s="289"/>
      <c r="CH143" s="289"/>
      <c r="CI143" s="289"/>
      <c r="CJ143" s="289"/>
      <c r="CK143" s="289"/>
      <c r="CL143" s="289"/>
      <c r="CM143" s="289"/>
      <c r="CN143" s="289"/>
      <c r="CO143" s="289"/>
      <c r="CP143" s="289"/>
      <c r="CQ143" s="289"/>
      <c r="CR143" s="289"/>
      <c r="CS143" s="289"/>
      <c r="CT143" s="289"/>
      <c r="CU143" s="289"/>
    </row>
    <row r="144" spans="1:99" ht="43.5" x14ac:dyDescent="0.35">
      <c r="B144" s="318" t="s">
        <v>1889</v>
      </c>
      <c r="C144" s="303" t="s">
        <v>1890</v>
      </c>
      <c r="D144" s="282">
        <v>133</v>
      </c>
      <c r="E144" s="282">
        <v>175</v>
      </c>
      <c r="F144" s="283" t="s">
        <v>1889</v>
      </c>
      <c r="G144" s="284"/>
      <c r="H144" s="284"/>
      <c r="I144" s="283"/>
      <c r="J144" s="284" t="s">
        <v>1098</v>
      </c>
      <c r="K144" s="284"/>
      <c r="L144" s="283"/>
      <c r="M144" s="285"/>
      <c r="N144" s="284"/>
      <c r="O144" s="283"/>
      <c r="P144" s="260"/>
      <c r="Q144" s="282">
        <v>133</v>
      </c>
      <c r="R144" s="286"/>
      <c r="S144" s="287"/>
      <c r="T144" s="282"/>
      <c r="U144" s="286"/>
      <c r="V144" s="286"/>
      <c r="W144" s="284"/>
      <c r="X144" s="284"/>
      <c r="Y144" s="284"/>
      <c r="Z144" s="284" t="s">
        <v>1107</v>
      </c>
      <c r="AA144" s="284"/>
      <c r="AB144" s="287" t="s">
        <v>1109</v>
      </c>
      <c r="AC144" s="284">
        <v>2023</v>
      </c>
      <c r="AD144" s="288">
        <v>38402.026196716099</v>
      </c>
      <c r="AE144" s="260"/>
      <c r="AF144" s="289"/>
      <c r="AG144" s="289"/>
      <c r="AH144" s="289"/>
      <c r="AI144" s="289"/>
      <c r="AJ144" s="289"/>
      <c r="AK144" s="289"/>
      <c r="AL144" s="289"/>
      <c r="AM144" s="289"/>
      <c r="AN144" s="287" t="s">
        <v>778</v>
      </c>
      <c r="AO144" s="260"/>
      <c r="AP144" s="289"/>
      <c r="AQ144" s="289"/>
      <c r="AR144" s="289"/>
      <c r="AS144" s="289"/>
      <c r="AU144" s="282">
        <v>133</v>
      </c>
      <c r="AV144" s="289"/>
      <c r="AW144" s="289" t="s">
        <v>854</v>
      </c>
      <c r="AX144" s="289" t="s">
        <v>854</v>
      </c>
      <c r="AY144" s="289" t="s">
        <v>854</v>
      </c>
      <c r="AZ144" s="290"/>
      <c r="BA144" s="289" t="s">
        <v>854</v>
      </c>
      <c r="BB144" s="289" t="s">
        <v>854</v>
      </c>
      <c r="BC144" s="289" t="s">
        <v>854</v>
      </c>
      <c r="BD144" s="289" t="s">
        <v>854</v>
      </c>
      <c r="BE144" s="289" t="s">
        <v>854</v>
      </c>
      <c r="BF144" s="289" t="s">
        <v>854</v>
      </c>
      <c r="BG144" s="289" t="s">
        <v>854</v>
      </c>
      <c r="BH144" s="289" t="s">
        <v>854</v>
      </c>
      <c r="BI144" s="289" t="s">
        <v>854</v>
      </c>
      <c r="BJ144" s="289" t="s">
        <v>854</v>
      </c>
      <c r="BK144" s="289" t="s">
        <v>854</v>
      </c>
      <c r="BL144" s="289" t="s">
        <v>854</v>
      </c>
      <c r="BM144" s="289"/>
      <c r="BN144" s="289"/>
      <c r="BO144" s="289"/>
      <c r="BP144" s="289"/>
      <c r="BQ144" s="289"/>
      <c r="BR144" s="289"/>
      <c r="BS144" s="289"/>
      <c r="BT144" s="289"/>
      <c r="BU144" s="289"/>
      <c r="BV144" s="289"/>
      <c r="BW144" s="289"/>
      <c r="BY144" s="289"/>
      <c r="BZ144" s="289"/>
      <c r="CA144" s="289"/>
      <c r="CB144" s="289"/>
      <c r="CC144" s="289"/>
      <c r="CD144" s="289"/>
      <c r="CE144" s="289"/>
      <c r="CF144" s="289"/>
      <c r="CG144" s="289"/>
      <c r="CH144" s="289"/>
      <c r="CI144" s="289"/>
      <c r="CJ144" s="289"/>
      <c r="CK144" s="289"/>
      <c r="CL144" s="289"/>
      <c r="CM144" s="289"/>
      <c r="CN144" s="289"/>
      <c r="CO144" s="289"/>
      <c r="CP144" s="289"/>
      <c r="CQ144" s="289"/>
      <c r="CR144" s="289"/>
      <c r="CS144" s="289"/>
      <c r="CT144" s="289"/>
      <c r="CU144" s="289"/>
    </row>
    <row r="145" spans="2:99" ht="57" customHeight="1" x14ac:dyDescent="0.35">
      <c r="B145" s="318" t="s">
        <v>1891</v>
      </c>
      <c r="C145" s="303" t="s">
        <v>1892</v>
      </c>
      <c r="D145" s="282">
        <v>134</v>
      </c>
      <c r="E145" s="282">
        <v>176</v>
      </c>
      <c r="F145" s="287" t="s">
        <v>1891</v>
      </c>
      <c r="G145" s="284"/>
      <c r="H145" s="284"/>
      <c r="I145" s="287"/>
      <c r="J145" s="284" t="s">
        <v>1098</v>
      </c>
      <c r="K145" s="284"/>
      <c r="L145" s="287"/>
      <c r="M145" s="291"/>
      <c r="N145" s="284"/>
      <c r="O145" s="287"/>
      <c r="P145" s="260"/>
      <c r="Q145" s="282">
        <v>134</v>
      </c>
      <c r="R145" s="286"/>
      <c r="S145" s="287"/>
      <c r="T145" s="282"/>
      <c r="U145" s="286"/>
      <c r="V145" s="286"/>
      <c r="W145" s="284"/>
      <c r="X145" s="284"/>
      <c r="Y145" s="284"/>
      <c r="Z145" s="284" t="s">
        <v>1107</v>
      </c>
      <c r="AA145" s="284"/>
      <c r="AB145" s="287" t="s">
        <v>1109</v>
      </c>
      <c r="AC145" s="284">
        <v>2023</v>
      </c>
      <c r="AD145" s="288">
        <v>38402.026196716099</v>
      </c>
      <c r="AE145" s="260"/>
      <c r="AF145" s="289"/>
      <c r="AG145" s="289"/>
      <c r="AH145" s="289"/>
      <c r="AI145" s="289"/>
      <c r="AJ145" s="289"/>
      <c r="AK145" s="289"/>
      <c r="AL145" s="289"/>
      <c r="AM145" s="289"/>
      <c r="AN145" s="287" t="s">
        <v>778</v>
      </c>
      <c r="AO145" s="260"/>
      <c r="AP145" s="289"/>
      <c r="AQ145" s="289"/>
      <c r="AR145" s="289"/>
      <c r="AS145" s="289"/>
      <c r="AU145" s="282">
        <v>134</v>
      </c>
      <c r="AV145" s="289"/>
      <c r="AW145" s="289" t="s">
        <v>854</v>
      </c>
      <c r="AX145" s="289" t="s">
        <v>854</v>
      </c>
      <c r="AY145" s="289" t="s">
        <v>854</v>
      </c>
      <c r="AZ145" s="290"/>
      <c r="BA145" s="289" t="s">
        <v>854</v>
      </c>
      <c r="BB145" s="289" t="s">
        <v>854</v>
      </c>
      <c r="BC145" s="289" t="s">
        <v>854</v>
      </c>
      <c r="BD145" s="289" t="s">
        <v>854</v>
      </c>
      <c r="BE145" s="289" t="s">
        <v>854</v>
      </c>
      <c r="BF145" s="289" t="s">
        <v>854</v>
      </c>
      <c r="BG145" s="289" t="s">
        <v>854</v>
      </c>
      <c r="BH145" s="289" t="s">
        <v>854</v>
      </c>
      <c r="BI145" s="289" t="s">
        <v>854</v>
      </c>
      <c r="BJ145" s="289" t="s">
        <v>854</v>
      </c>
      <c r="BK145" s="289" t="s">
        <v>854</v>
      </c>
      <c r="BL145" s="289" t="s">
        <v>854</v>
      </c>
      <c r="BM145" s="289"/>
      <c r="BN145" s="289"/>
      <c r="BO145" s="289"/>
      <c r="BP145" s="289"/>
      <c r="BQ145" s="289"/>
      <c r="BR145" s="289"/>
      <c r="BS145" s="289"/>
      <c r="BT145" s="289"/>
      <c r="BU145" s="289"/>
      <c r="BV145" s="289"/>
      <c r="BW145" s="289"/>
      <c r="BY145" s="289"/>
      <c r="BZ145" s="289"/>
      <c r="CA145" s="289"/>
      <c r="CB145" s="289"/>
      <c r="CC145" s="289"/>
      <c r="CD145" s="289"/>
      <c r="CE145" s="289"/>
      <c r="CF145" s="289"/>
      <c r="CG145" s="289"/>
      <c r="CH145" s="289"/>
      <c r="CI145" s="289"/>
      <c r="CJ145" s="289"/>
      <c r="CK145" s="289"/>
      <c r="CL145" s="289"/>
      <c r="CM145" s="289"/>
      <c r="CN145" s="289"/>
      <c r="CO145" s="289"/>
      <c r="CP145" s="289"/>
      <c r="CQ145" s="289"/>
      <c r="CR145" s="289"/>
      <c r="CS145" s="289"/>
      <c r="CT145" s="289"/>
      <c r="CU145" s="289"/>
    </row>
    <row r="146" spans="2:99" ht="51" customHeight="1" x14ac:dyDescent="0.35">
      <c r="B146" s="318" t="s">
        <v>1893</v>
      </c>
      <c r="C146" s="303" t="s">
        <v>1894</v>
      </c>
      <c r="D146" s="282">
        <v>135</v>
      </c>
      <c r="E146" s="282">
        <v>177</v>
      </c>
      <c r="F146" s="283" t="s">
        <v>1893</v>
      </c>
      <c r="G146" s="284"/>
      <c r="H146" s="284"/>
      <c r="I146" s="283"/>
      <c r="J146" s="284" t="s">
        <v>1098</v>
      </c>
      <c r="K146" s="284"/>
      <c r="L146" s="283"/>
      <c r="M146" s="285"/>
      <c r="N146" s="284"/>
      <c r="O146" s="283"/>
      <c r="P146" s="260"/>
      <c r="Q146" s="282">
        <v>135</v>
      </c>
      <c r="R146" s="286"/>
      <c r="S146" s="287"/>
      <c r="T146" s="282"/>
      <c r="U146" s="286"/>
      <c r="V146" s="286"/>
      <c r="W146" s="284"/>
      <c r="X146" s="284"/>
      <c r="Y146" s="284"/>
      <c r="Z146" s="284" t="s">
        <v>1107</v>
      </c>
      <c r="AA146" s="284"/>
      <c r="AB146" s="287" t="s">
        <v>1109</v>
      </c>
      <c r="AC146" s="284">
        <v>2023</v>
      </c>
      <c r="AD146" s="288">
        <v>38402.026196716099</v>
      </c>
      <c r="AE146" s="260"/>
      <c r="AF146" s="289"/>
      <c r="AG146" s="289"/>
      <c r="AH146" s="289"/>
      <c r="AI146" s="289"/>
      <c r="AJ146" s="289"/>
      <c r="AK146" s="289"/>
      <c r="AL146" s="289"/>
      <c r="AM146" s="289"/>
      <c r="AN146" s="287" t="s">
        <v>778</v>
      </c>
      <c r="AO146" s="260"/>
      <c r="AP146" s="289"/>
      <c r="AQ146" s="289"/>
      <c r="AR146" s="289"/>
      <c r="AS146" s="289"/>
      <c r="AU146" s="282">
        <v>135</v>
      </c>
      <c r="AV146" s="289"/>
      <c r="AW146" s="289" t="s">
        <v>854</v>
      </c>
      <c r="AX146" s="289" t="s">
        <v>854</v>
      </c>
      <c r="AY146" s="289" t="s">
        <v>854</v>
      </c>
      <c r="AZ146" s="290"/>
      <c r="BA146" s="289" t="s">
        <v>854</v>
      </c>
      <c r="BB146" s="289" t="s">
        <v>854</v>
      </c>
      <c r="BC146" s="289" t="s">
        <v>854</v>
      </c>
      <c r="BD146" s="289" t="s">
        <v>854</v>
      </c>
      <c r="BE146" s="289" t="s">
        <v>854</v>
      </c>
      <c r="BF146" s="289" t="s">
        <v>854</v>
      </c>
      <c r="BG146" s="289" t="s">
        <v>854</v>
      </c>
      <c r="BH146" s="289" t="s">
        <v>854</v>
      </c>
      <c r="BI146" s="289" t="s">
        <v>854</v>
      </c>
      <c r="BJ146" s="289" t="s">
        <v>854</v>
      </c>
      <c r="BK146" s="289" t="s">
        <v>854</v>
      </c>
      <c r="BL146" s="289" t="s">
        <v>854</v>
      </c>
      <c r="BM146" s="289"/>
      <c r="BN146" s="289"/>
      <c r="BO146" s="289"/>
      <c r="BP146" s="289"/>
      <c r="BQ146" s="289"/>
      <c r="BR146" s="289"/>
      <c r="BS146" s="289"/>
      <c r="BT146" s="289"/>
      <c r="BU146" s="289"/>
      <c r="BV146" s="289"/>
      <c r="BW146" s="289"/>
      <c r="BY146" s="289"/>
      <c r="BZ146" s="289"/>
      <c r="CA146" s="289"/>
      <c r="CB146" s="289"/>
      <c r="CC146" s="289"/>
      <c r="CD146" s="289"/>
      <c r="CE146" s="289"/>
      <c r="CF146" s="289"/>
      <c r="CG146" s="289"/>
      <c r="CH146" s="289"/>
      <c r="CI146" s="289"/>
      <c r="CJ146" s="289"/>
      <c r="CK146" s="289"/>
      <c r="CL146" s="289"/>
      <c r="CM146" s="289"/>
      <c r="CN146" s="289"/>
      <c r="CO146" s="289"/>
      <c r="CP146" s="289"/>
      <c r="CQ146" s="289"/>
      <c r="CR146" s="289"/>
      <c r="CS146" s="289"/>
      <c r="CT146" s="289"/>
      <c r="CU146" s="289"/>
    </row>
    <row r="147" spans="2:99" ht="51" customHeight="1" x14ac:dyDescent="0.35">
      <c r="B147" s="318" t="s">
        <v>1895</v>
      </c>
      <c r="C147" s="303" t="s">
        <v>1896</v>
      </c>
      <c r="D147" s="282">
        <v>136</v>
      </c>
      <c r="E147" s="282">
        <v>178</v>
      </c>
      <c r="F147" s="287" t="s">
        <v>1895</v>
      </c>
      <c r="G147" s="284"/>
      <c r="H147" s="284"/>
      <c r="I147" s="287"/>
      <c r="J147" s="284" t="s">
        <v>1098</v>
      </c>
      <c r="K147" s="284"/>
      <c r="L147" s="287"/>
      <c r="M147" s="291"/>
      <c r="N147" s="284"/>
      <c r="O147" s="287"/>
      <c r="P147" s="260"/>
      <c r="Q147" s="282">
        <v>136</v>
      </c>
      <c r="R147" s="286"/>
      <c r="S147" s="287"/>
      <c r="T147" s="282"/>
      <c r="U147" s="286"/>
      <c r="V147" s="286"/>
      <c r="W147" s="284"/>
      <c r="X147" s="284"/>
      <c r="Y147" s="284"/>
      <c r="Z147" s="284" t="s">
        <v>1107</v>
      </c>
      <c r="AA147" s="284"/>
      <c r="AB147" s="287" t="s">
        <v>1109</v>
      </c>
      <c r="AC147" s="284">
        <v>2023</v>
      </c>
      <c r="AD147" s="288">
        <v>38402.026196716099</v>
      </c>
      <c r="AE147" s="260"/>
      <c r="AF147" s="289"/>
      <c r="AG147" s="289"/>
      <c r="AH147" s="289"/>
      <c r="AI147" s="289"/>
      <c r="AJ147" s="289"/>
      <c r="AK147" s="289"/>
      <c r="AL147" s="289"/>
      <c r="AM147" s="289"/>
      <c r="AN147" s="287" t="s">
        <v>778</v>
      </c>
      <c r="AO147" s="260"/>
      <c r="AP147" s="289"/>
      <c r="AQ147" s="289"/>
      <c r="AR147" s="289"/>
      <c r="AS147" s="289"/>
      <c r="AU147" s="282">
        <v>136</v>
      </c>
      <c r="AV147" s="289"/>
      <c r="AW147" s="289" t="s">
        <v>854</v>
      </c>
      <c r="AX147" s="289" t="s">
        <v>854</v>
      </c>
      <c r="AY147" s="289" t="s">
        <v>854</v>
      </c>
      <c r="AZ147" s="290"/>
      <c r="BA147" s="289" t="s">
        <v>854</v>
      </c>
      <c r="BB147" s="289" t="s">
        <v>854</v>
      </c>
      <c r="BC147" s="289" t="s">
        <v>854</v>
      </c>
      <c r="BD147" s="289" t="s">
        <v>854</v>
      </c>
      <c r="BE147" s="289" t="s">
        <v>854</v>
      </c>
      <c r="BF147" s="289" t="s">
        <v>854</v>
      </c>
      <c r="BG147" s="289" t="s">
        <v>854</v>
      </c>
      <c r="BH147" s="289" t="s">
        <v>854</v>
      </c>
      <c r="BI147" s="289" t="s">
        <v>854</v>
      </c>
      <c r="BJ147" s="289" t="s">
        <v>854</v>
      </c>
      <c r="BK147" s="289" t="s">
        <v>854</v>
      </c>
      <c r="BL147" s="289" t="s">
        <v>854</v>
      </c>
      <c r="BM147" s="289"/>
      <c r="BN147" s="289"/>
      <c r="BO147" s="289"/>
      <c r="BP147" s="289"/>
      <c r="BQ147" s="289"/>
      <c r="BR147" s="289"/>
      <c r="BS147" s="289"/>
      <c r="BT147" s="289"/>
      <c r="BU147" s="289"/>
      <c r="BV147" s="289"/>
      <c r="BW147" s="289"/>
      <c r="BY147" s="289"/>
      <c r="BZ147" s="289"/>
      <c r="CA147" s="289"/>
      <c r="CB147" s="289"/>
      <c r="CC147" s="289"/>
      <c r="CD147" s="289"/>
      <c r="CE147" s="289"/>
      <c r="CF147" s="289"/>
      <c r="CG147" s="289"/>
      <c r="CH147" s="289"/>
      <c r="CI147" s="289"/>
      <c r="CJ147" s="289"/>
      <c r="CK147" s="289"/>
      <c r="CL147" s="289"/>
      <c r="CM147" s="289"/>
      <c r="CN147" s="289"/>
      <c r="CO147" s="289"/>
      <c r="CP147" s="289"/>
      <c r="CQ147" s="289"/>
      <c r="CR147" s="289"/>
      <c r="CS147" s="289"/>
      <c r="CT147" s="289"/>
      <c r="CU147" s="289"/>
    </row>
    <row r="148" spans="2:99" ht="48" customHeight="1" x14ac:dyDescent="0.35">
      <c r="B148" s="318" t="s">
        <v>1897</v>
      </c>
      <c r="C148" s="303" t="s">
        <v>1898</v>
      </c>
      <c r="D148" s="282">
        <v>137</v>
      </c>
      <c r="E148" s="282">
        <v>179</v>
      </c>
      <c r="F148" s="283" t="s">
        <v>1897</v>
      </c>
      <c r="G148" s="284"/>
      <c r="H148" s="284"/>
      <c r="I148" s="283"/>
      <c r="J148" s="284" t="s">
        <v>1098</v>
      </c>
      <c r="K148" s="284"/>
      <c r="L148" s="283"/>
      <c r="M148" s="285"/>
      <c r="N148" s="284"/>
      <c r="O148" s="283"/>
      <c r="P148" s="260"/>
      <c r="Q148" s="282">
        <v>137</v>
      </c>
      <c r="R148" s="286"/>
      <c r="S148" s="287"/>
      <c r="T148" s="282"/>
      <c r="U148" s="286"/>
      <c r="V148" s="286"/>
      <c r="W148" s="284"/>
      <c r="X148" s="284"/>
      <c r="Y148" s="284"/>
      <c r="Z148" s="284" t="s">
        <v>1107</v>
      </c>
      <c r="AA148" s="284"/>
      <c r="AB148" s="287" t="s">
        <v>1109</v>
      </c>
      <c r="AC148" s="284">
        <v>2023</v>
      </c>
      <c r="AD148" s="288">
        <v>38402.026196716099</v>
      </c>
      <c r="AE148" s="260"/>
      <c r="AF148" s="289"/>
      <c r="AG148" s="289"/>
      <c r="AH148" s="289"/>
      <c r="AI148" s="289"/>
      <c r="AJ148" s="289"/>
      <c r="AK148" s="289"/>
      <c r="AL148" s="289"/>
      <c r="AM148" s="289"/>
      <c r="AN148" s="287" t="s">
        <v>778</v>
      </c>
      <c r="AO148" s="260"/>
      <c r="AP148" s="289"/>
      <c r="AQ148" s="289"/>
      <c r="AR148" s="289"/>
      <c r="AS148" s="289"/>
      <c r="AU148" s="282">
        <v>137</v>
      </c>
      <c r="AV148" s="289"/>
      <c r="AW148" s="289" t="s">
        <v>854</v>
      </c>
      <c r="AX148" s="289" t="s">
        <v>854</v>
      </c>
      <c r="AY148" s="289" t="s">
        <v>854</v>
      </c>
      <c r="AZ148" s="290"/>
      <c r="BA148" s="289" t="s">
        <v>854</v>
      </c>
      <c r="BB148" s="289" t="s">
        <v>854</v>
      </c>
      <c r="BC148" s="289" t="s">
        <v>854</v>
      </c>
      <c r="BD148" s="289" t="s">
        <v>854</v>
      </c>
      <c r="BE148" s="289" t="s">
        <v>854</v>
      </c>
      <c r="BF148" s="289" t="s">
        <v>854</v>
      </c>
      <c r="BG148" s="289" t="s">
        <v>854</v>
      </c>
      <c r="BH148" s="289" t="s">
        <v>854</v>
      </c>
      <c r="BI148" s="289" t="s">
        <v>854</v>
      </c>
      <c r="BJ148" s="289" t="s">
        <v>854</v>
      </c>
      <c r="BK148" s="289" t="s">
        <v>854</v>
      </c>
      <c r="BL148" s="289" t="s">
        <v>854</v>
      </c>
      <c r="BM148" s="289"/>
      <c r="BN148" s="289"/>
      <c r="BO148" s="289"/>
      <c r="BP148" s="289"/>
      <c r="BQ148" s="289"/>
      <c r="BR148" s="289"/>
      <c r="BS148" s="289"/>
      <c r="BT148" s="289"/>
      <c r="BU148" s="289"/>
      <c r="BV148" s="289"/>
      <c r="BW148" s="289"/>
      <c r="BY148" s="289"/>
      <c r="BZ148" s="289"/>
      <c r="CA148" s="289"/>
      <c r="CB148" s="289"/>
      <c r="CC148" s="289"/>
      <c r="CD148" s="289"/>
      <c r="CE148" s="289"/>
      <c r="CF148" s="289"/>
      <c r="CG148" s="289"/>
      <c r="CH148" s="289"/>
      <c r="CI148" s="289"/>
      <c r="CJ148" s="289"/>
      <c r="CK148" s="289"/>
      <c r="CL148" s="289"/>
      <c r="CM148" s="289"/>
      <c r="CN148" s="289"/>
      <c r="CO148" s="289"/>
      <c r="CP148" s="289"/>
      <c r="CQ148" s="289"/>
      <c r="CR148" s="289"/>
      <c r="CS148" s="289"/>
      <c r="CT148" s="289"/>
      <c r="CU148" s="289"/>
    </row>
    <row r="149" spans="2:99" ht="49.5" customHeight="1" x14ac:dyDescent="0.35">
      <c r="B149" s="318" t="s">
        <v>1899</v>
      </c>
      <c r="C149" s="303" t="s">
        <v>1900</v>
      </c>
      <c r="D149" s="282">
        <v>138</v>
      </c>
      <c r="E149" s="282">
        <v>180</v>
      </c>
      <c r="F149" s="287" t="s">
        <v>1899</v>
      </c>
      <c r="G149" s="284"/>
      <c r="H149" s="284"/>
      <c r="I149" s="287"/>
      <c r="J149" s="284" t="s">
        <v>1098</v>
      </c>
      <c r="K149" s="284"/>
      <c r="L149" s="287"/>
      <c r="M149" s="291"/>
      <c r="N149" s="284"/>
      <c r="O149" s="287"/>
      <c r="P149" s="260"/>
      <c r="Q149" s="282">
        <v>138</v>
      </c>
      <c r="R149" s="286"/>
      <c r="S149" s="287"/>
      <c r="T149" s="282"/>
      <c r="U149" s="286"/>
      <c r="V149" s="286"/>
      <c r="W149" s="284"/>
      <c r="X149" s="284"/>
      <c r="Y149" s="284"/>
      <c r="Z149" s="284" t="s">
        <v>1107</v>
      </c>
      <c r="AA149" s="284"/>
      <c r="AB149" s="287" t="s">
        <v>1109</v>
      </c>
      <c r="AC149" s="284">
        <v>2023</v>
      </c>
      <c r="AD149" s="288">
        <v>38402.026196716099</v>
      </c>
      <c r="AE149" s="260"/>
      <c r="AF149" s="289"/>
      <c r="AG149" s="289"/>
      <c r="AH149" s="289"/>
      <c r="AI149" s="289"/>
      <c r="AJ149" s="289"/>
      <c r="AK149" s="289"/>
      <c r="AL149" s="289"/>
      <c r="AM149" s="289"/>
      <c r="AN149" s="287" t="s">
        <v>778</v>
      </c>
      <c r="AO149" s="260"/>
      <c r="AP149" s="289"/>
      <c r="AQ149" s="289"/>
      <c r="AR149" s="289"/>
      <c r="AS149" s="289"/>
      <c r="AU149" s="282">
        <v>138</v>
      </c>
      <c r="AV149" s="289"/>
      <c r="AW149" s="289" t="s">
        <v>854</v>
      </c>
      <c r="AX149" s="289" t="s">
        <v>854</v>
      </c>
      <c r="AY149" s="289" t="s">
        <v>854</v>
      </c>
      <c r="AZ149" s="290"/>
      <c r="BA149" s="289" t="s">
        <v>854</v>
      </c>
      <c r="BB149" s="289" t="s">
        <v>854</v>
      </c>
      <c r="BC149" s="289" t="s">
        <v>854</v>
      </c>
      <c r="BD149" s="289" t="s">
        <v>854</v>
      </c>
      <c r="BE149" s="289" t="s">
        <v>854</v>
      </c>
      <c r="BF149" s="289" t="s">
        <v>854</v>
      </c>
      <c r="BG149" s="289" t="s">
        <v>854</v>
      </c>
      <c r="BH149" s="289" t="s">
        <v>854</v>
      </c>
      <c r="BI149" s="289" t="s">
        <v>854</v>
      </c>
      <c r="BJ149" s="289" t="s">
        <v>854</v>
      </c>
      <c r="BK149" s="289" t="s">
        <v>854</v>
      </c>
      <c r="BL149" s="289" t="s">
        <v>854</v>
      </c>
      <c r="BM149" s="289"/>
      <c r="BN149" s="289"/>
      <c r="BO149" s="289"/>
      <c r="BP149" s="289"/>
      <c r="BQ149" s="289"/>
      <c r="BR149" s="289"/>
      <c r="BS149" s="289"/>
      <c r="BT149" s="289"/>
      <c r="BU149" s="289"/>
      <c r="BV149" s="289"/>
      <c r="BW149" s="289"/>
      <c r="BY149" s="289"/>
      <c r="BZ149" s="289"/>
      <c r="CA149" s="289"/>
      <c r="CB149" s="289"/>
      <c r="CC149" s="289"/>
      <c r="CD149" s="289"/>
      <c r="CE149" s="289"/>
      <c r="CF149" s="289"/>
      <c r="CG149" s="289"/>
      <c r="CH149" s="289"/>
      <c r="CI149" s="289"/>
      <c r="CJ149" s="289"/>
      <c r="CK149" s="289"/>
      <c r="CL149" s="289"/>
      <c r="CM149" s="289"/>
      <c r="CN149" s="289"/>
      <c r="CO149" s="289"/>
      <c r="CP149" s="289"/>
      <c r="CQ149" s="289"/>
      <c r="CR149" s="289"/>
      <c r="CS149" s="289"/>
      <c r="CT149" s="289"/>
      <c r="CU149" s="289"/>
    </row>
    <row r="150" spans="2:99" ht="49.5" customHeight="1" x14ac:dyDescent="0.35">
      <c r="B150" s="318" t="s">
        <v>1901</v>
      </c>
      <c r="C150" s="303" t="s">
        <v>1902</v>
      </c>
      <c r="D150" s="282">
        <v>139</v>
      </c>
      <c r="E150" s="282">
        <v>181</v>
      </c>
      <c r="F150" s="283" t="s">
        <v>1901</v>
      </c>
      <c r="G150" s="284"/>
      <c r="H150" s="284"/>
      <c r="I150" s="283"/>
      <c r="J150" s="284" t="s">
        <v>1098</v>
      </c>
      <c r="K150" s="284"/>
      <c r="L150" s="283"/>
      <c r="M150" s="285"/>
      <c r="N150" s="284"/>
      <c r="O150" s="283"/>
      <c r="P150" s="260"/>
      <c r="Q150" s="282">
        <v>139</v>
      </c>
      <c r="R150" s="286"/>
      <c r="S150" s="287"/>
      <c r="T150" s="282"/>
      <c r="U150" s="286"/>
      <c r="V150" s="286"/>
      <c r="W150" s="284"/>
      <c r="X150" s="284"/>
      <c r="Y150" s="284"/>
      <c r="Z150" s="284" t="s">
        <v>1107</v>
      </c>
      <c r="AA150" s="284"/>
      <c r="AB150" s="287" t="s">
        <v>1109</v>
      </c>
      <c r="AC150" s="284">
        <v>2023</v>
      </c>
      <c r="AD150" s="288">
        <v>38402.026196716099</v>
      </c>
      <c r="AE150" s="260"/>
      <c r="AF150" s="289"/>
      <c r="AG150" s="289"/>
      <c r="AH150" s="289"/>
      <c r="AI150" s="289"/>
      <c r="AJ150" s="289"/>
      <c r="AK150" s="289"/>
      <c r="AL150" s="289"/>
      <c r="AM150" s="289"/>
      <c r="AN150" s="287" t="s">
        <v>778</v>
      </c>
      <c r="AO150" s="260"/>
      <c r="AP150" s="289"/>
      <c r="AQ150" s="289"/>
      <c r="AR150" s="289"/>
      <c r="AS150" s="289"/>
      <c r="AU150" s="282">
        <v>139</v>
      </c>
      <c r="AV150" s="289"/>
      <c r="AW150" s="289" t="s">
        <v>854</v>
      </c>
      <c r="AX150" s="289" t="s">
        <v>854</v>
      </c>
      <c r="AY150" s="289" t="s">
        <v>854</v>
      </c>
      <c r="AZ150" s="290"/>
      <c r="BA150" s="289" t="s">
        <v>854</v>
      </c>
      <c r="BB150" s="289" t="s">
        <v>854</v>
      </c>
      <c r="BC150" s="289" t="s">
        <v>854</v>
      </c>
      <c r="BD150" s="289" t="s">
        <v>854</v>
      </c>
      <c r="BE150" s="289" t="s">
        <v>854</v>
      </c>
      <c r="BF150" s="289" t="s">
        <v>854</v>
      </c>
      <c r="BG150" s="289" t="s">
        <v>854</v>
      </c>
      <c r="BH150" s="289" t="s">
        <v>854</v>
      </c>
      <c r="BI150" s="289" t="s">
        <v>854</v>
      </c>
      <c r="BJ150" s="289" t="s">
        <v>854</v>
      </c>
      <c r="BK150" s="289" t="s">
        <v>854</v>
      </c>
      <c r="BL150" s="289" t="s">
        <v>854</v>
      </c>
      <c r="BM150" s="289"/>
      <c r="BN150" s="289"/>
      <c r="BO150" s="289"/>
      <c r="BP150" s="289"/>
      <c r="BQ150" s="289"/>
      <c r="BR150" s="289"/>
      <c r="BS150" s="289"/>
      <c r="BT150" s="289"/>
      <c r="BU150" s="289"/>
      <c r="BV150" s="289"/>
      <c r="BW150" s="289"/>
      <c r="BY150" s="289"/>
      <c r="BZ150" s="289"/>
      <c r="CA150" s="289"/>
      <c r="CB150" s="289"/>
      <c r="CC150" s="289"/>
      <c r="CD150" s="289"/>
      <c r="CE150" s="289"/>
      <c r="CF150" s="289"/>
      <c r="CG150" s="289"/>
      <c r="CH150" s="289"/>
      <c r="CI150" s="289"/>
      <c r="CJ150" s="289"/>
      <c r="CK150" s="289"/>
      <c r="CL150" s="289"/>
      <c r="CM150" s="289"/>
      <c r="CN150" s="289"/>
      <c r="CO150" s="289"/>
      <c r="CP150" s="289"/>
      <c r="CQ150" s="289"/>
      <c r="CR150" s="289"/>
      <c r="CS150" s="289"/>
      <c r="CT150" s="289"/>
      <c r="CU150" s="289"/>
    </row>
    <row r="151" spans="2:99" ht="49.5" customHeight="1" x14ac:dyDescent="0.35">
      <c r="B151" s="318" t="s">
        <v>1903</v>
      </c>
      <c r="C151" s="303" t="s">
        <v>1904</v>
      </c>
      <c r="D151" s="282">
        <v>140</v>
      </c>
      <c r="E151" s="282">
        <v>182</v>
      </c>
      <c r="F151" s="287" t="s">
        <v>1903</v>
      </c>
      <c r="G151" s="284"/>
      <c r="H151" s="284"/>
      <c r="I151" s="287"/>
      <c r="J151" s="284" t="s">
        <v>1098</v>
      </c>
      <c r="K151" s="284"/>
      <c r="L151" s="287"/>
      <c r="M151" s="291"/>
      <c r="N151" s="284"/>
      <c r="O151" s="287"/>
      <c r="P151" s="260"/>
      <c r="Q151" s="282">
        <v>140</v>
      </c>
      <c r="R151" s="286"/>
      <c r="S151" s="287"/>
      <c r="T151" s="282"/>
      <c r="U151" s="286"/>
      <c r="V151" s="286"/>
      <c r="W151" s="284"/>
      <c r="X151" s="284"/>
      <c r="Y151" s="284"/>
      <c r="Z151" s="284" t="s">
        <v>1107</v>
      </c>
      <c r="AA151" s="284"/>
      <c r="AB151" s="287" t="s">
        <v>1109</v>
      </c>
      <c r="AC151" s="284">
        <v>2023</v>
      </c>
      <c r="AD151" s="288">
        <v>38402.026196716099</v>
      </c>
      <c r="AE151" s="260"/>
      <c r="AF151" s="289"/>
      <c r="AG151" s="289"/>
      <c r="AH151" s="289"/>
      <c r="AI151" s="289"/>
      <c r="AJ151" s="289"/>
      <c r="AK151" s="289"/>
      <c r="AL151" s="289"/>
      <c r="AM151" s="289"/>
      <c r="AN151" s="287" t="s">
        <v>778</v>
      </c>
      <c r="AO151" s="260"/>
      <c r="AP151" s="289"/>
      <c r="AQ151" s="289"/>
      <c r="AR151" s="289"/>
      <c r="AS151" s="289"/>
      <c r="AU151" s="282">
        <v>140</v>
      </c>
      <c r="AV151" s="289"/>
      <c r="AW151" s="289" t="s">
        <v>854</v>
      </c>
      <c r="AX151" s="289" t="s">
        <v>854</v>
      </c>
      <c r="AY151" s="289" t="s">
        <v>854</v>
      </c>
      <c r="AZ151" s="290"/>
      <c r="BA151" s="289" t="s">
        <v>854</v>
      </c>
      <c r="BB151" s="289" t="s">
        <v>854</v>
      </c>
      <c r="BC151" s="289" t="s">
        <v>854</v>
      </c>
      <c r="BD151" s="289" t="s">
        <v>854</v>
      </c>
      <c r="BE151" s="289" t="s">
        <v>854</v>
      </c>
      <c r="BF151" s="289" t="s">
        <v>854</v>
      </c>
      <c r="BG151" s="289" t="s">
        <v>854</v>
      </c>
      <c r="BH151" s="289" t="s">
        <v>854</v>
      </c>
      <c r="BI151" s="289" t="s">
        <v>854</v>
      </c>
      <c r="BJ151" s="289" t="s">
        <v>854</v>
      </c>
      <c r="BK151" s="289" t="s">
        <v>854</v>
      </c>
      <c r="BL151" s="289" t="s">
        <v>854</v>
      </c>
      <c r="BM151" s="289"/>
      <c r="BN151" s="289"/>
      <c r="BO151" s="289"/>
      <c r="BP151" s="289"/>
      <c r="BQ151" s="289"/>
      <c r="BR151" s="289"/>
      <c r="BS151" s="289"/>
      <c r="BT151" s="289"/>
      <c r="BU151" s="289"/>
      <c r="BV151" s="289"/>
      <c r="BW151" s="289"/>
      <c r="BY151" s="289"/>
      <c r="BZ151" s="289"/>
      <c r="CA151" s="289"/>
      <c r="CB151" s="289"/>
      <c r="CC151" s="289"/>
      <c r="CD151" s="289"/>
      <c r="CE151" s="289"/>
      <c r="CF151" s="289"/>
      <c r="CG151" s="289"/>
      <c r="CH151" s="289"/>
      <c r="CI151" s="289"/>
      <c r="CJ151" s="289"/>
      <c r="CK151" s="289"/>
      <c r="CL151" s="289"/>
      <c r="CM151" s="289"/>
      <c r="CN151" s="289"/>
      <c r="CO151" s="289"/>
      <c r="CP151" s="289"/>
      <c r="CQ151" s="289"/>
      <c r="CR151" s="289"/>
      <c r="CS151" s="289"/>
      <c r="CT151" s="289"/>
      <c r="CU151" s="289"/>
    </row>
    <row r="152" spans="2:99" ht="51" customHeight="1" thickBot="1" x14ac:dyDescent="0.4">
      <c r="B152" s="319" t="s">
        <v>1905</v>
      </c>
      <c r="C152" s="303" t="s">
        <v>1906</v>
      </c>
      <c r="D152" s="282">
        <v>141</v>
      </c>
      <c r="E152" s="282">
        <v>183</v>
      </c>
      <c r="F152" s="283" t="s">
        <v>1905</v>
      </c>
      <c r="G152" s="284"/>
      <c r="H152" s="284"/>
      <c r="I152" s="283"/>
      <c r="J152" s="284" t="s">
        <v>1098</v>
      </c>
      <c r="K152" s="284"/>
      <c r="L152" s="283"/>
      <c r="M152" s="285"/>
      <c r="N152" s="284"/>
      <c r="O152" s="283"/>
      <c r="P152" s="260"/>
      <c r="Q152" s="282">
        <v>141</v>
      </c>
      <c r="R152" s="286"/>
      <c r="S152" s="287"/>
      <c r="T152" s="282"/>
      <c r="U152" s="286"/>
      <c r="V152" s="286"/>
      <c r="W152" s="284"/>
      <c r="X152" s="284"/>
      <c r="Y152" s="284"/>
      <c r="Z152" s="284" t="s">
        <v>1107</v>
      </c>
      <c r="AA152" s="284"/>
      <c r="AB152" s="287" t="s">
        <v>1109</v>
      </c>
      <c r="AC152" s="284">
        <v>2023</v>
      </c>
      <c r="AD152" s="288">
        <v>38402.026196716099</v>
      </c>
      <c r="AE152" s="260"/>
      <c r="AF152" s="289"/>
      <c r="AG152" s="289"/>
      <c r="AH152" s="289"/>
      <c r="AI152" s="289"/>
      <c r="AJ152" s="289"/>
      <c r="AK152" s="289"/>
      <c r="AL152" s="289"/>
      <c r="AM152" s="289"/>
      <c r="AN152" s="287" t="s">
        <v>778</v>
      </c>
      <c r="AO152" s="260"/>
      <c r="AP152" s="289"/>
      <c r="AQ152" s="289"/>
      <c r="AR152" s="289"/>
      <c r="AS152" s="289"/>
      <c r="AU152" s="282">
        <v>141</v>
      </c>
      <c r="AV152" s="289"/>
      <c r="AW152" s="289" t="s">
        <v>854</v>
      </c>
      <c r="AX152" s="289" t="s">
        <v>854</v>
      </c>
      <c r="AY152" s="289" t="s">
        <v>854</v>
      </c>
      <c r="AZ152" s="290"/>
      <c r="BA152" s="289" t="s">
        <v>854</v>
      </c>
      <c r="BB152" s="289" t="s">
        <v>854</v>
      </c>
      <c r="BC152" s="289" t="s">
        <v>854</v>
      </c>
      <c r="BD152" s="289" t="s">
        <v>854</v>
      </c>
      <c r="BE152" s="289" t="s">
        <v>854</v>
      </c>
      <c r="BF152" s="289" t="s">
        <v>854</v>
      </c>
      <c r="BG152" s="289" t="s">
        <v>854</v>
      </c>
      <c r="BH152" s="289" t="s">
        <v>854</v>
      </c>
      <c r="BI152" s="289" t="s">
        <v>854</v>
      </c>
      <c r="BJ152" s="289" t="s">
        <v>854</v>
      </c>
      <c r="BK152" s="289" t="s">
        <v>854</v>
      </c>
      <c r="BL152" s="289" t="s">
        <v>854</v>
      </c>
      <c r="BM152" s="289"/>
      <c r="BN152" s="289"/>
      <c r="BO152" s="289"/>
      <c r="BP152" s="289"/>
      <c r="BQ152" s="289"/>
      <c r="BR152" s="289"/>
      <c r="BS152" s="289"/>
      <c r="BT152" s="289"/>
      <c r="BU152" s="289"/>
      <c r="BV152" s="289"/>
      <c r="BW152" s="289"/>
      <c r="BY152" s="289"/>
      <c r="BZ152" s="289"/>
      <c r="CA152" s="289"/>
      <c r="CB152" s="289"/>
      <c r="CC152" s="289"/>
      <c r="CD152" s="289"/>
      <c r="CE152" s="289"/>
      <c r="CF152" s="289"/>
      <c r="CG152" s="289"/>
      <c r="CH152" s="289"/>
      <c r="CI152" s="289"/>
      <c r="CJ152" s="289"/>
      <c r="CK152" s="289"/>
      <c r="CL152" s="289"/>
      <c r="CM152" s="289"/>
      <c r="CN152" s="289"/>
      <c r="CO152" s="289"/>
      <c r="CP152" s="289"/>
      <c r="CQ152" s="289"/>
      <c r="CR152" s="289"/>
      <c r="CS152" s="289"/>
      <c r="CT152" s="289"/>
      <c r="CU152" s="289"/>
    </row>
    <row r="153" spans="2:99" ht="49.5" customHeight="1" x14ac:dyDescent="0.35">
      <c r="B153" s="320" t="s">
        <v>1907</v>
      </c>
      <c r="C153" s="303" t="s">
        <v>1908</v>
      </c>
      <c r="D153" s="282">
        <v>142</v>
      </c>
      <c r="E153" s="282">
        <v>184</v>
      </c>
      <c r="F153" s="287" t="s">
        <v>1909</v>
      </c>
      <c r="G153" s="284" t="s">
        <v>1852</v>
      </c>
      <c r="H153" s="284" t="s">
        <v>1910</v>
      </c>
      <c r="I153" s="287"/>
      <c r="J153" s="284" t="s">
        <v>1098</v>
      </c>
      <c r="K153" s="284"/>
      <c r="L153" s="287"/>
      <c r="M153" s="291"/>
      <c r="N153" s="284"/>
      <c r="O153" s="287"/>
      <c r="P153" s="260"/>
      <c r="Q153" s="282">
        <v>142</v>
      </c>
      <c r="R153" s="286"/>
      <c r="S153" s="287"/>
      <c r="T153" s="282"/>
      <c r="U153" s="286"/>
      <c r="V153" s="286"/>
      <c r="W153" s="284" t="s">
        <v>1105</v>
      </c>
      <c r="X153" s="284"/>
      <c r="Y153" s="284"/>
      <c r="Z153" s="284" t="s">
        <v>1107</v>
      </c>
      <c r="AA153" s="284"/>
      <c r="AB153" s="287" t="s">
        <v>1109</v>
      </c>
      <c r="AC153" s="284">
        <v>2023</v>
      </c>
      <c r="AD153" s="288">
        <v>38402.026196716099</v>
      </c>
      <c r="AE153" s="260"/>
      <c r="AF153" s="289"/>
      <c r="AG153" s="289"/>
      <c r="AH153" s="289"/>
      <c r="AI153" s="289"/>
      <c r="AJ153" s="289"/>
      <c r="AK153" s="289"/>
      <c r="AL153" s="289"/>
      <c r="AM153" s="289"/>
      <c r="AN153" s="287" t="s">
        <v>1110</v>
      </c>
      <c r="AO153" s="260"/>
      <c r="AP153" s="289"/>
      <c r="AQ153" s="289"/>
      <c r="AR153" s="289"/>
      <c r="AS153" s="289"/>
      <c r="AU153" s="282">
        <v>142</v>
      </c>
      <c r="AV153" s="289"/>
      <c r="AW153" s="289" t="s">
        <v>854</v>
      </c>
      <c r="AX153" s="289" t="s">
        <v>854</v>
      </c>
      <c r="AY153" s="289" t="s">
        <v>854</v>
      </c>
      <c r="AZ153" s="290">
        <v>50</v>
      </c>
      <c r="BA153" s="289" t="s">
        <v>854</v>
      </c>
      <c r="BB153" s="289" t="s">
        <v>854</v>
      </c>
      <c r="BC153" s="289" t="s">
        <v>854</v>
      </c>
      <c r="BD153" s="289" t="s">
        <v>854</v>
      </c>
      <c r="BE153" s="289" t="s">
        <v>854</v>
      </c>
      <c r="BF153" s="289" t="s">
        <v>854</v>
      </c>
      <c r="BG153" s="289" t="s">
        <v>854</v>
      </c>
      <c r="BH153" s="289" t="s">
        <v>854</v>
      </c>
      <c r="BI153" s="289" t="s">
        <v>854</v>
      </c>
      <c r="BJ153" s="289" t="s">
        <v>854</v>
      </c>
      <c r="BK153" s="289" t="s">
        <v>854</v>
      </c>
      <c r="BL153" s="289" t="s">
        <v>854</v>
      </c>
      <c r="BM153" s="289"/>
      <c r="BN153" s="289"/>
      <c r="BO153" s="289"/>
      <c r="BP153" s="289"/>
      <c r="BQ153" s="289"/>
      <c r="BR153" s="289"/>
      <c r="BS153" s="289"/>
      <c r="BT153" s="289"/>
      <c r="BU153" s="289"/>
      <c r="BV153" s="289"/>
      <c r="BW153" s="289"/>
      <c r="BY153" s="289"/>
      <c r="BZ153" s="289"/>
      <c r="CA153" s="289"/>
      <c r="CB153" s="289"/>
      <c r="CC153" s="289"/>
      <c r="CD153" s="289"/>
      <c r="CE153" s="289"/>
      <c r="CF153" s="289"/>
      <c r="CG153" s="289"/>
      <c r="CH153" s="289"/>
      <c r="CI153" s="289"/>
      <c r="CJ153" s="289"/>
      <c r="CK153" s="289"/>
      <c r="CL153" s="289"/>
      <c r="CM153" s="289"/>
      <c r="CN153" s="289"/>
      <c r="CO153" s="289"/>
      <c r="CP153" s="289"/>
      <c r="CQ153" s="289"/>
      <c r="CR153" s="289"/>
      <c r="CS153" s="289"/>
      <c r="CT153" s="289"/>
      <c r="CU153" s="289"/>
    </row>
    <row r="154" spans="2:99" ht="49.5" customHeight="1" x14ac:dyDescent="0.35">
      <c r="B154" s="321" t="s">
        <v>1911</v>
      </c>
      <c r="C154" s="303" t="s">
        <v>1912</v>
      </c>
      <c r="D154" s="282">
        <v>143</v>
      </c>
      <c r="E154" s="282">
        <v>185</v>
      </c>
      <c r="F154" s="283" t="s">
        <v>1913</v>
      </c>
      <c r="G154" s="284" t="s">
        <v>1852</v>
      </c>
      <c r="H154" s="284" t="s">
        <v>1914</v>
      </c>
      <c r="I154" s="283"/>
      <c r="J154" s="284" t="s">
        <v>1098</v>
      </c>
      <c r="K154" s="284"/>
      <c r="L154" s="283"/>
      <c r="M154" s="285"/>
      <c r="N154" s="284"/>
      <c r="O154" s="283"/>
      <c r="P154" s="260"/>
      <c r="Q154" s="282">
        <v>143</v>
      </c>
      <c r="R154" s="286"/>
      <c r="S154" s="287"/>
      <c r="T154" s="282"/>
      <c r="U154" s="286"/>
      <c r="V154" s="286"/>
      <c r="W154" s="284" t="s">
        <v>1105</v>
      </c>
      <c r="X154" s="284"/>
      <c r="Y154" s="284"/>
      <c r="Z154" s="284" t="s">
        <v>1107</v>
      </c>
      <c r="AA154" s="284"/>
      <c r="AB154" s="287" t="s">
        <v>1109</v>
      </c>
      <c r="AC154" s="284">
        <v>2023</v>
      </c>
      <c r="AD154" s="288">
        <v>38402.026196716099</v>
      </c>
      <c r="AE154" s="260"/>
      <c r="AF154" s="289"/>
      <c r="AG154" s="289"/>
      <c r="AH154" s="289"/>
      <c r="AI154" s="289"/>
      <c r="AJ154" s="289"/>
      <c r="AK154" s="289"/>
      <c r="AL154" s="289"/>
      <c r="AM154" s="289"/>
      <c r="AN154" s="287" t="s">
        <v>1110</v>
      </c>
      <c r="AO154" s="260"/>
      <c r="AP154" s="289"/>
      <c r="AQ154" s="289"/>
      <c r="AR154" s="289"/>
      <c r="AS154" s="289"/>
      <c r="AU154" s="282">
        <v>143</v>
      </c>
      <c r="AV154" s="289"/>
      <c r="AW154" s="289" t="s">
        <v>854</v>
      </c>
      <c r="AX154" s="289" t="s">
        <v>854</v>
      </c>
      <c r="AY154" s="289" t="s">
        <v>854</v>
      </c>
      <c r="AZ154" s="290">
        <v>700</v>
      </c>
      <c r="BA154" s="289" t="s">
        <v>854</v>
      </c>
      <c r="BB154" s="289" t="s">
        <v>854</v>
      </c>
      <c r="BC154" s="289" t="s">
        <v>854</v>
      </c>
      <c r="BD154" s="289" t="s">
        <v>854</v>
      </c>
      <c r="BE154" s="289" t="s">
        <v>854</v>
      </c>
      <c r="BF154" s="289" t="s">
        <v>854</v>
      </c>
      <c r="BG154" s="289" t="s">
        <v>854</v>
      </c>
      <c r="BH154" s="289" t="s">
        <v>854</v>
      </c>
      <c r="BI154" s="289" t="s">
        <v>854</v>
      </c>
      <c r="BJ154" s="289" t="s">
        <v>854</v>
      </c>
      <c r="BK154" s="289" t="s">
        <v>854</v>
      </c>
      <c r="BL154" s="289" t="s">
        <v>854</v>
      </c>
      <c r="BM154" s="289"/>
      <c r="BN154" s="289"/>
      <c r="BO154" s="289"/>
      <c r="BP154" s="289"/>
      <c r="BQ154" s="289"/>
      <c r="BR154" s="289"/>
      <c r="BS154" s="289"/>
      <c r="BT154" s="289"/>
      <c r="BU154" s="289"/>
      <c r="BV154" s="289"/>
      <c r="BW154" s="289"/>
      <c r="BY154" s="289"/>
      <c r="BZ154" s="289"/>
      <c r="CA154" s="289"/>
      <c r="CB154" s="289"/>
      <c r="CC154" s="289"/>
      <c r="CD154" s="289"/>
      <c r="CE154" s="289"/>
      <c r="CF154" s="289"/>
      <c r="CG154" s="289"/>
      <c r="CH154" s="289"/>
      <c r="CI154" s="289"/>
      <c r="CJ154" s="289"/>
      <c r="CK154" s="289"/>
      <c r="CL154" s="289"/>
      <c r="CM154" s="289"/>
      <c r="CN154" s="289"/>
      <c r="CO154" s="289"/>
      <c r="CP154" s="289"/>
      <c r="CQ154" s="289"/>
      <c r="CR154" s="289"/>
      <c r="CS154" s="289"/>
      <c r="CT154" s="289"/>
      <c r="CU154" s="289"/>
    </row>
    <row r="155" spans="2:99" ht="48" customHeight="1" x14ac:dyDescent="0.35">
      <c r="B155" s="321" t="s">
        <v>1915</v>
      </c>
      <c r="C155" s="303" t="s">
        <v>1916</v>
      </c>
      <c r="D155" s="282">
        <v>144</v>
      </c>
      <c r="E155" s="282">
        <v>186</v>
      </c>
      <c r="F155" s="287" t="s">
        <v>1917</v>
      </c>
      <c r="G155" s="284" t="s">
        <v>1852</v>
      </c>
      <c r="H155" s="284" t="s">
        <v>1918</v>
      </c>
      <c r="I155" s="287"/>
      <c r="J155" s="284" t="s">
        <v>1098</v>
      </c>
      <c r="K155" s="284"/>
      <c r="L155" s="287"/>
      <c r="M155" s="291"/>
      <c r="N155" s="284"/>
      <c r="O155" s="287"/>
      <c r="P155" s="260"/>
      <c r="Q155" s="282">
        <v>144</v>
      </c>
      <c r="R155" s="286"/>
      <c r="S155" s="287"/>
      <c r="T155" s="282"/>
      <c r="U155" s="286"/>
      <c r="V155" s="286"/>
      <c r="W155" s="284" t="s">
        <v>1105</v>
      </c>
      <c r="X155" s="284"/>
      <c r="Y155" s="284"/>
      <c r="Z155" s="284" t="s">
        <v>1107</v>
      </c>
      <c r="AA155" s="284"/>
      <c r="AB155" s="287" t="s">
        <v>1109</v>
      </c>
      <c r="AC155" s="284">
        <v>2023</v>
      </c>
      <c r="AD155" s="288">
        <v>38402.026196716099</v>
      </c>
      <c r="AE155" s="260"/>
      <c r="AF155" s="289"/>
      <c r="AG155" s="289"/>
      <c r="AH155" s="289"/>
      <c r="AI155" s="289"/>
      <c r="AJ155" s="289"/>
      <c r="AK155" s="289"/>
      <c r="AL155" s="289"/>
      <c r="AM155" s="289"/>
      <c r="AN155" s="287" t="s">
        <v>1110</v>
      </c>
      <c r="AO155" s="260"/>
      <c r="AP155" s="289"/>
      <c r="AQ155" s="289"/>
      <c r="AR155" s="289"/>
      <c r="AS155" s="289"/>
      <c r="AU155" s="282">
        <v>144</v>
      </c>
      <c r="AV155" s="289"/>
      <c r="AW155" s="289" t="s">
        <v>854</v>
      </c>
      <c r="AX155" s="289" t="s">
        <v>854</v>
      </c>
      <c r="AY155" s="289" t="s">
        <v>854</v>
      </c>
      <c r="AZ155" s="290">
        <v>2700</v>
      </c>
      <c r="BA155" s="289" t="s">
        <v>854</v>
      </c>
      <c r="BB155" s="289" t="s">
        <v>854</v>
      </c>
      <c r="BC155" s="289" t="s">
        <v>854</v>
      </c>
      <c r="BD155" s="289" t="s">
        <v>854</v>
      </c>
      <c r="BE155" s="289" t="s">
        <v>854</v>
      </c>
      <c r="BF155" s="289" t="s">
        <v>854</v>
      </c>
      <c r="BG155" s="289" t="s">
        <v>854</v>
      </c>
      <c r="BH155" s="289" t="s">
        <v>854</v>
      </c>
      <c r="BI155" s="289" t="s">
        <v>854</v>
      </c>
      <c r="BJ155" s="289" t="s">
        <v>854</v>
      </c>
      <c r="BK155" s="289" t="s">
        <v>854</v>
      </c>
      <c r="BL155" s="289" t="s">
        <v>854</v>
      </c>
      <c r="BM155" s="289"/>
      <c r="BN155" s="289"/>
      <c r="BO155" s="289"/>
      <c r="BP155" s="289"/>
      <c r="BQ155" s="289"/>
      <c r="BR155" s="289"/>
      <c r="BS155" s="289"/>
      <c r="BT155" s="289"/>
      <c r="BU155" s="289"/>
      <c r="BV155" s="289"/>
      <c r="BW155" s="289"/>
      <c r="BY155" s="289"/>
      <c r="BZ155" s="289"/>
      <c r="CA155" s="289"/>
      <c r="CB155" s="289"/>
      <c r="CC155" s="289"/>
      <c r="CD155" s="289"/>
      <c r="CE155" s="289"/>
      <c r="CF155" s="289"/>
      <c r="CG155" s="289"/>
      <c r="CH155" s="289"/>
      <c r="CI155" s="289"/>
      <c r="CJ155" s="289"/>
      <c r="CK155" s="289"/>
      <c r="CL155" s="289"/>
      <c r="CM155" s="289"/>
      <c r="CN155" s="289"/>
      <c r="CO155" s="289"/>
      <c r="CP155" s="289"/>
      <c r="CQ155" s="289"/>
      <c r="CR155" s="289"/>
      <c r="CS155" s="289"/>
      <c r="CT155" s="289"/>
      <c r="CU155" s="289"/>
    </row>
    <row r="156" spans="2:99" ht="48" customHeight="1" x14ac:dyDescent="0.35">
      <c r="B156" s="321" t="s">
        <v>1919</v>
      </c>
      <c r="C156" s="303" t="s">
        <v>1920</v>
      </c>
      <c r="D156" s="282">
        <v>145</v>
      </c>
      <c r="E156" s="282">
        <v>187</v>
      </c>
      <c r="F156" s="283" t="s">
        <v>1921</v>
      </c>
      <c r="G156" s="284" t="s">
        <v>1852</v>
      </c>
      <c r="H156" s="284" t="s">
        <v>1922</v>
      </c>
      <c r="I156" s="283"/>
      <c r="J156" s="284" t="s">
        <v>1098</v>
      </c>
      <c r="K156" s="284"/>
      <c r="L156" s="283"/>
      <c r="M156" s="285"/>
      <c r="N156" s="284"/>
      <c r="O156" s="283"/>
      <c r="P156" s="260"/>
      <c r="Q156" s="282">
        <v>145</v>
      </c>
      <c r="R156" s="286"/>
      <c r="S156" s="287"/>
      <c r="T156" s="282"/>
      <c r="U156" s="286"/>
      <c r="V156" s="286"/>
      <c r="W156" s="284" t="s">
        <v>1105</v>
      </c>
      <c r="X156" s="284"/>
      <c r="Y156" s="284"/>
      <c r="Z156" s="284" t="s">
        <v>1107</v>
      </c>
      <c r="AA156" s="284"/>
      <c r="AB156" s="287" t="s">
        <v>1109</v>
      </c>
      <c r="AC156" s="284">
        <v>2023</v>
      </c>
      <c r="AD156" s="288">
        <v>38402.026196716099</v>
      </c>
      <c r="AE156" s="260"/>
      <c r="AF156" s="289"/>
      <c r="AG156" s="289"/>
      <c r="AH156" s="289"/>
      <c r="AI156" s="289"/>
      <c r="AJ156" s="289"/>
      <c r="AK156" s="289"/>
      <c r="AL156" s="289"/>
      <c r="AM156" s="289"/>
      <c r="AN156" s="287" t="s">
        <v>1110</v>
      </c>
      <c r="AO156" s="260"/>
      <c r="AP156" s="289"/>
      <c r="AQ156" s="289"/>
      <c r="AR156" s="289"/>
      <c r="AS156" s="289"/>
      <c r="AU156" s="282">
        <v>145</v>
      </c>
      <c r="AV156" s="289"/>
      <c r="AW156" s="289" t="s">
        <v>854</v>
      </c>
      <c r="AX156" s="289" t="s">
        <v>854</v>
      </c>
      <c r="AY156" s="289" t="s">
        <v>854</v>
      </c>
      <c r="AZ156" s="290">
        <v>10</v>
      </c>
      <c r="BA156" s="289" t="s">
        <v>854</v>
      </c>
      <c r="BB156" s="289" t="s">
        <v>854</v>
      </c>
      <c r="BC156" s="289" t="s">
        <v>854</v>
      </c>
      <c r="BD156" s="289" t="s">
        <v>854</v>
      </c>
      <c r="BE156" s="289" t="s">
        <v>854</v>
      </c>
      <c r="BF156" s="289" t="s">
        <v>854</v>
      </c>
      <c r="BG156" s="289" t="s">
        <v>854</v>
      </c>
      <c r="BH156" s="289" t="s">
        <v>854</v>
      </c>
      <c r="BI156" s="289" t="s">
        <v>854</v>
      </c>
      <c r="BJ156" s="289" t="s">
        <v>854</v>
      </c>
      <c r="BK156" s="289" t="s">
        <v>854</v>
      </c>
      <c r="BL156" s="289" t="s">
        <v>854</v>
      </c>
      <c r="BM156" s="289"/>
      <c r="BN156" s="289"/>
      <c r="BO156" s="289"/>
      <c r="BP156" s="289"/>
      <c r="BQ156" s="289"/>
      <c r="BR156" s="289"/>
      <c r="BS156" s="289"/>
      <c r="BT156" s="289"/>
      <c r="BU156" s="289"/>
      <c r="BV156" s="289"/>
      <c r="BW156" s="289"/>
      <c r="BY156" s="289"/>
      <c r="BZ156" s="289"/>
      <c r="CA156" s="289"/>
      <c r="CB156" s="289"/>
      <c r="CC156" s="289"/>
      <c r="CD156" s="289"/>
      <c r="CE156" s="289"/>
      <c r="CF156" s="289"/>
      <c r="CG156" s="289"/>
      <c r="CH156" s="289"/>
      <c r="CI156" s="289"/>
      <c r="CJ156" s="289"/>
      <c r="CK156" s="289"/>
      <c r="CL156" s="289"/>
      <c r="CM156" s="289"/>
      <c r="CN156" s="289"/>
      <c r="CO156" s="289"/>
      <c r="CP156" s="289"/>
      <c r="CQ156" s="289"/>
      <c r="CR156" s="289"/>
      <c r="CS156" s="289"/>
      <c r="CT156" s="289"/>
      <c r="CU156" s="289"/>
    </row>
    <row r="157" spans="2:99" ht="69.75" customHeight="1" x14ac:dyDescent="0.35">
      <c r="B157" s="321" t="s">
        <v>1923</v>
      </c>
      <c r="C157" s="303" t="s">
        <v>1924</v>
      </c>
      <c r="D157" s="282">
        <v>146</v>
      </c>
      <c r="E157" s="282">
        <v>188</v>
      </c>
      <c r="F157" s="287" t="s">
        <v>1925</v>
      </c>
      <c r="G157" s="284" t="s">
        <v>1852</v>
      </c>
      <c r="H157" s="284" t="s">
        <v>1926</v>
      </c>
      <c r="I157" s="287" t="s">
        <v>1927</v>
      </c>
      <c r="J157" s="284" t="s">
        <v>1098</v>
      </c>
      <c r="K157" s="284" t="s">
        <v>1928</v>
      </c>
      <c r="L157" s="287" t="s">
        <v>1100</v>
      </c>
      <c r="M157" s="291"/>
      <c r="N157" s="284" t="s">
        <v>1129</v>
      </c>
      <c r="O157" s="287" t="s">
        <v>1929</v>
      </c>
      <c r="P157" s="260"/>
      <c r="Q157" s="282">
        <v>146</v>
      </c>
      <c r="R157" s="286"/>
      <c r="S157" s="287" t="s">
        <v>1240</v>
      </c>
      <c r="T157" s="282"/>
      <c r="U157" s="286"/>
      <c r="V157" s="286"/>
      <c r="W157" s="284" t="s">
        <v>1142</v>
      </c>
      <c r="X157" s="284">
        <v>2021</v>
      </c>
      <c r="Y157" s="284"/>
      <c r="Z157" s="284" t="s">
        <v>1107</v>
      </c>
      <c r="AA157" s="284" t="s">
        <v>1144</v>
      </c>
      <c r="AB157" s="287" t="s">
        <v>1109</v>
      </c>
      <c r="AC157" s="284">
        <v>2023</v>
      </c>
      <c r="AD157" s="288">
        <v>38402.026196716099</v>
      </c>
      <c r="AE157" s="260"/>
      <c r="AF157" s="289"/>
      <c r="AG157" s="289"/>
      <c r="AH157" s="289"/>
      <c r="AI157" s="289"/>
      <c r="AJ157" s="289"/>
      <c r="AK157" s="289"/>
      <c r="AL157" s="289"/>
      <c r="AM157" s="289"/>
      <c r="AN157" s="287" t="s">
        <v>1110</v>
      </c>
      <c r="AO157" s="260"/>
      <c r="AP157" s="289"/>
      <c r="AQ157" s="289"/>
      <c r="AR157" s="289"/>
      <c r="AS157" s="289"/>
      <c r="AU157" s="282">
        <v>146</v>
      </c>
      <c r="AV157" s="289"/>
      <c r="AW157" s="289" t="s">
        <v>854</v>
      </c>
      <c r="AX157" s="289" t="s">
        <v>854</v>
      </c>
      <c r="AY157" s="289" t="s">
        <v>854</v>
      </c>
      <c r="AZ157" s="290">
        <v>2100</v>
      </c>
      <c r="BA157" s="289" t="s">
        <v>854</v>
      </c>
      <c r="BB157" s="289" t="s">
        <v>854</v>
      </c>
      <c r="BC157" s="289" t="s">
        <v>854</v>
      </c>
      <c r="BD157" s="289" t="s">
        <v>854</v>
      </c>
      <c r="BE157" s="289" t="s">
        <v>854</v>
      </c>
      <c r="BF157" s="289" t="s">
        <v>854</v>
      </c>
      <c r="BG157" s="289" t="s">
        <v>854</v>
      </c>
      <c r="BH157" s="289" t="s">
        <v>854</v>
      </c>
      <c r="BI157" s="289" t="s">
        <v>854</v>
      </c>
      <c r="BJ157" s="289" t="s">
        <v>854</v>
      </c>
      <c r="BK157" s="289" t="s">
        <v>854</v>
      </c>
      <c r="BL157" s="289" t="s">
        <v>854</v>
      </c>
      <c r="BM157" s="289"/>
      <c r="BN157" s="289"/>
      <c r="BO157" s="289"/>
      <c r="BP157" s="289"/>
      <c r="BQ157" s="289"/>
      <c r="BR157" s="289"/>
      <c r="BS157" s="289"/>
      <c r="BT157" s="289"/>
      <c r="BU157" s="289"/>
      <c r="BV157" s="289"/>
      <c r="BW157" s="289"/>
      <c r="BY157" s="289"/>
      <c r="BZ157" s="289"/>
      <c r="CA157" s="289"/>
      <c r="CB157" s="289"/>
      <c r="CC157" s="289"/>
      <c r="CD157" s="289"/>
      <c r="CE157" s="289"/>
      <c r="CF157" s="289"/>
      <c r="CG157" s="289"/>
      <c r="CH157" s="289"/>
      <c r="CI157" s="289"/>
      <c r="CJ157" s="289"/>
      <c r="CK157" s="289"/>
      <c r="CL157" s="289"/>
      <c r="CM157" s="289"/>
      <c r="CN157" s="289"/>
      <c r="CO157" s="289"/>
      <c r="CP157" s="289"/>
      <c r="CQ157" s="289"/>
      <c r="CR157" s="289"/>
      <c r="CS157" s="289"/>
      <c r="CT157" s="289"/>
      <c r="CU157" s="289"/>
    </row>
    <row r="158" spans="2:99" ht="60" customHeight="1" x14ac:dyDescent="0.35">
      <c r="B158" s="321" t="s">
        <v>1930</v>
      </c>
      <c r="C158" s="303" t="s">
        <v>1931</v>
      </c>
      <c r="D158" s="282">
        <v>147</v>
      </c>
      <c r="E158" s="282">
        <v>189</v>
      </c>
      <c r="F158" s="283" t="s">
        <v>1932</v>
      </c>
      <c r="G158" s="284" t="s">
        <v>1852</v>
      </c>
      <c r="H158" s="284" t="s">
        <v>1933</v>
      </c>
      <c r="I158" s="283"/>
      <c r="J158" s="284" t="s">
        <v>1098</v>
      </c>
      <c r="K158" s="284"/>
      <c r="L158" s="283"/>
      <c r="M158" s="285"/>
      <c r="N158" s="284"/>
      <c r="O158" s="283"/>
      <c r="P158" s="260"/>
      <c r="Q158" s="282">
        <v>147</v>
      </c>
      <c r="R158" s="286"/>
      <c r="S158" s="287"/>
      <c r="T158" s="282"/>
      <c r="U158" s="286"/>
      <c r="V158" s="286"/>
      <c r="W158" s="284" t="s">
        <v>1105</v>
      </c>
      <c r="X158" s="284"/>
      <c r="Y158" s="284"/>
      <c r="Z158" s="284" t="s">
        <v>1107</v>
      </c>
      <c r="AA158" s="284"/>
      <c r="AB158" s="287" t="s">
        <v>1109</v>
      </c>
      <c r="AC158" s="284">
        <v>2023</v>
      </c>
      <c r="AD158" s="288">
        <v>38402.026196716099</v>
      </c>
      <c r="AE158" s="260"/>
      <c r="AF158" s="289"/>
      <c r="AG158" s="289"/>
      <c r="AH158" s="289"/>
      <c r="AI158" s="289"/>
      <c r="AJ158" s="289"/>
      <c r="AK158" s="289"/>
      <c r="AL158" s="289"/>
      <c r="AM158" s="289"/>
      <c r="AN158" s="287" t="s">
        <v>1110</v>
      </c>
      <c r="AO158" s="260"/>
      <c r="AP158" s="289"/>
      <c r="AQ158" s="289"/>
      <c r="AR158" s="289"/>
      <c r="AS158" s="289"/>
      <c r="AU158" s="282">
        <v>147</v>
      </c>
      <c r="AV158" s="289"/>
      <c r="AW158" s="289" t="s">
        <v>854</v>
      </c>
      <c r="AX158" s="289" t="s">
        <v>854</v>
      </c>
      <c r="AY158" s="289" t="s">
        <v>854</v>
      </c>
      <c r="AZ158" s="290">
        <v>200</v>
      </c>
      <c r="BA158" s="289" t="s">
        <v>854</v>
      </c>
      <c r="BB158" s="289" t="s">
        <v>854</v>
      </c>
      <c r="BC158" s="289" t="s">
        <v>854</v>
      </c>
      <c r="BD158" s="289" t="s">
        <v>854</v>
      </c>
      <c r="BE158" s="289" t="s">
        <v>854</v>
      </c>
      <c r="BF158" s="289" t="s">
        <v>854</v>
      </c>
      <c r="BG158" s="289" t="s">
        <v>854</v>
      </c>
      <c r="BH158" s="289" t="s">
        <v>854</v>
      </c>
      <c r="BI158" s="289" t="s">
        <v>854</v>
      </c>
      <c r="BJ158" s="289" t="s">
        <v>854</v>
      </c>
      <c r="BK158" s="289" t="s">
        <v>854</v>
      </c>
      <c r="BL158" s="289" t="s">
        <v>854</v>
      </c>
      <c r="BM158" s="289"/>
      <c r="BN158" s="289"/>
      <c r="BO158" s="289"/>
      <c r="BP158" s="289"/>
      <c r="BQ158" s="289"/>
      <c r="BR158" s="289"/>
      <c r="BS158" s="289"/>
      <c r="BT158" s="289"/>
      <c r="BU158" s="289"/>
      <c r="BV158" s="289"/>
      <c r="BW158" s="289"/>
      <c r="BY158" s="289"/>
      <c r="BZ158" s="289"/>
      <c r="CA158" s="289"/>
      <c r="CB158" s="289"/>
      <c r="CC158" s="289"/>
      <c r="CD158" s="289"/>
      <c r="CE158" s="289"/>
      <c r="CF158" s="289"/>
      <c r="CG158" s="289"/>
      <c r="CH158" s="289"/>
      <c r="CI158" s="289"/>
      <c r="CJ158" s="289"/>
      <c r="CK158" s="289"/>
      <c r="CL158" s="289"/>
      <c r="CM158" s="289"/>
      <c r="CN158" s="289"/>
      <c r="CO158" s="289"/>
      <c r="CP158" s="289"/>
      <c r="CQ158" s="289"/>
      <c r="CR158" s="289"/>
      <c r="CS158" s="289"/>
      <c r="CT158" s="289"/>
      <c r="CU158" s="289"/>
    </row>
    <row r="159" spans="2:99" ht="126.75" customHeight="1" thickBot="1" x14ac:dyDescent="0.4">
      <c r="B159" s="321" t="s">
        <v>1934</v>
      </c>
      <c r="C159" s="303" t="s">
        <v>1935</v>
      </c>
      <c r="D159" s="282">
        <v>148</v>
      </c>
      <c r="E159" s="282">
        <v>190</v>
      </c>
      <c r="F159" s="287" t="s">
        <v>1936</v>
      </c>
      <c r="G159" s="284" t="s">
        <v>1852</v>
      </c>
      <c r="H159" s="284" t="s">
        <v>1937</v>
      </c>
      <c r="I159" s="287" t="s">
        <v>1938</v>
      </c>
      <c r="J159" s="284" t="s">
        <v>1098</v>
      </c>
      <c r="K159" s="284" t="s">
        <v>1939</v>
      </c>
      <c r="L159" s="287" t="s">
        <v>1100</v>
      </c>
      <c r="M159" s="291"/>
      <c r="N159" s="284" t="s">
        <v>1129</v>
      </c>
      <c r="O159" s="287" t="s">
        <v>1940</v>
      </c>
      <c r="P159" s="260"/>
      <c r="Q159" s="282">
        <v>148</v>
      </c>
      <c r="R159" s="286"/>
      <c r="S159" s="287" t="s">
        <v>1941</v>
      </c>
      <c r="T159" s="282"/>
      <c r="U159" s="286"/>
      <c r="V159" s="286"/>
      <c r="W159" s="284" t="s">
        <v>1105</v>
      </c>
      <c r="X159" s="284">
        <v>2023</v>
      </c>
      <c r="Y159" s="284"/>
      <c r="Z159" s="284" t="s">
        <v>1107</v>
      </c>
      <c r="AA159" s="284" t="s">
        <v>1144</v>
      </c>
      <c r="AB159" s="287" t="s">
        <v>1109</v>
      </c>
      <c r="AC159" s="284">
        <v>2023</v>
      </c>
      <c r="AD159" s="288">
        <v>38402.026196716099</v>
      </c>
      <c r="AE159" s="260"/>
      <c r="AF159" s="289"/>
      <c r="AG159" s="289"/>
      <c r="AH159" s="289"/>
      <c r="AI159" s="289"/>
      <c r="AJ159" s="289"/>
      <c r="AK159" s="289"/>
      <c r="AL159" s="289"/>
      <c r="AM159" s="289"/>
      <c r="AN159" s="287" t="s">
        <v>1110</v>
      </c>
      <c r="AO159" s="260"/>
      <c r="AP159" s="289"/>
      <c r="AQ159" s="289"/>
      <c r="AR159" s="289"/>
      <c r="AS159" s="289"/>
      <c r="AU159" s="282">
        <v>148</v>
      </c>
      <c r="AV159" s="289"/>
      <c r="AW159" s="289" t="s">
        <v>854</v>
      </c>
      <c r="AX159" s="289" t="s">
        <v>854</v>
      </c>
      <c r="AY159" s="289" t="s">
        <v>854</v>
      </c>
      <c r="AZ159" s="290">
        <v>500</v>
      </c>
      <c r="BA159" s="289" t="s">
        <v>854</v>
      </c>
      <c r="BB159" s="289" t="s">
        <v>854</v>
      </c>
      <c r="BC159" s="289" t="s">
        <v>854</v>
      </c>
      <c r="BD159" s="289" t="s">
        <v>854</v>
      </c>
      <c r="BE159" s="289" t="s">
        <v>854</v>
      </c>
      <c r="BF159" s="289" t="s">
        <v>854</v>
      </c>
      <c r="BG159" s="289" t="s">
        <v>854</v>
      </c>
      <c r="BH159" s="289" t="s">
        <v>854</v>
      </c>
      <c r="BI159" s="289" t="s">
        <v>854</v>
      </c>
      <c r="BJ159" s="289" t="s">
        <v>854</v>
      </c>
      <c r="BK159" s="289" t="s">
        <v>854</v>
      </c>
      <c r="BL159" s="289" t="s">
        <v>854</v>
      </c>
      <c r="BM159" s="289"/>
      <c r="BN159" s="289"/>
      <c r="BO159" s="289"/>
      <c r="BP159" s="289"/>
      <c r="BQ159" s="289"/>
      <c r="BR159" s="289"/>
      <c r="BS159" s="289"/>
      <c r="BT159" s="289"/>
      <c r="BU159" s="289"/>
      <c r="BV159" s="289"/>
      <c r="BW159" s="289"/>
      <c r="BY159" s="289"/>
      <c r="BZ159" s="289"/>
      <c r="CA159" s="289"/>
      <c r="CB159" s="289"/>
      <c r="CC159" s="289"/>
      <c r="CD159" s="289"/>
      <c r="CE159" s="289"/>
      <c r="CF159" s="289"/>
      <c r="CG159" s="289"/>
      <c r="CH159" s="289"/>
      <c r="CI159" s="289"/>
      <c r="CJ159" s="289"/>
      <c r="CK159" s="289"/>
      <c r="CL159" s="289"/>
      <c r="CM159" s="289"/>
      <c r="CN159" s="289"/>
      <c r="CO159" s="289"/>
      <c r="CP159" s="289"/>
      <c r="CQ159" s="289"/>
      <c r="CR159" s="289"/>
      <c r="CS159" s="289"/>
      <c r="CT159" s="289"/>
      <c r="CU159" s="289"/>
    </row>
    <row r="160" spans="2:99" ht="42" x14ac:dyDescent="0.35">
      <c r="B160" s="320" t="s">
        <v>1942</v>
      </c>
      <c r="C160" s="303" t="s">
        <v>1943</v>
      </c>
      <c r="D160" s="282">
        <v>149</v>
      </c>
      <c r="E160" s="282">
        <v>191</v>
      </c>
      <c r="F160" s="283" t="s">
        <v>1944</v>
      </c>
      <c r="G160" s="284" t="s">
        <v>1852</v>
      </c>
      <c r="H160" s="284" t="s">
        <v>1945</v>
      </c>
      <c r="I160" s="283"/>
      <c r="J160" s="284" t="s">
        <v>1098</v>
      </c>
      <c r="K160" s="284"/>
      <c r="L160" s="283"/>
      <c r="M160" s="285"/>
      <c r="N160" s="284"/>
      <c r="O160" s="283"/>
      <c r="P160" s="260"/>
      <c r="Q160" s="282">
        <v>149</v>
      </c>
      <c r="R160" s="286"/>
      <c r="S160" s="287"/>
      <c r="T160" s="282"/>
      <c r="U160" s="286"/>
      <c r="V160" s="286"/>
      <c r="W160" s="284" t="s">
        <v>1105</v>
      </c>
      <c r="X160" s="284"/>
      <c r="Y160" s="284"/>
      <c r="Z160" s="284" t="s">
        <v>1107</v>
      </c>
      <c r="AA160" s="284" t="s">
        <v>1567</v>
      </c>
      <c r="AB160" s="287" t="s">
        <v>1109</v>
      </c>
      <c r="AC160" s="284">
        <v>2023</v>
      </c>
      <c r="AD160" s="288">
        <v>38402.026196716099</v>
      </c>
      <c r="AE160" s="260"/>
      <c r="AF160" s="289"/>
      <c r="AG160" s="289"/>
      <c r="AH160" s="289"/>
      <c r="AI160" s="289"/>
      <c r="AJ160" s="289"/>
      <c r="AK160" s="289"/>
      <c r="AL160" s="289"/>
      <c r="AM160" s="289"/>
      <c r="AN160" s="287" t="s">
        <v>1110</v>
      </c>
      <c r="AO160" s="260"/>
      <c r="AP160" s="289"/>
      <c r="AQ160" s="289"/>
      <c r="AR160" s="289"/>
      <c r="AS160" s="289"/>
      <c r="AU160" s="282">
        <v>149</v>
      </c>
      <c r="AV160" s="289"/>
      <c r="AW160" s="289" t="s">
        <v>854</v>
      </c>
      <c r="AX160" s="289" t="s">
        <v>854</v>
      </c>
      <c r="AY160" s="289" t="s">
        <v>854</v>
      </c>
      <c r="AZ160" s="290">
        <v>1900</v>
      </c>
      <c r="BA160" s="289" t="s">
        <v>854</v>
      </c>
      <c r="BB160" s="289" t="s">
        <v>854</v>
      </c>
      <c r="BC160" s="289" t="s">
        <v>854</v>
      </c>
      <c r="BD160" s="289" t="s">
        <v>854</v>
      </c>
      <c r="BE160" s="289" t="s">
        <v>854</v>
      </c>
      <c r="BF160" s="289" t="s">
        <v>854</v>
      </c>
      <c r="BG160" s="289" t="s">
        <v>854</v>
      </c>
      <c r="BH160" s="289" t="s">
        <v>854</v>
      </c>
      <c r="BI160" s="289" t="s">
        <v>854</v>
      </c>
      <c r="BJ160" s="289" t="s">
        <v>854</v>
      </c>
      <c r="BK160" s="289" t="s">
        <v>854</v>
      </c>
      <c r="BL160" s="289" t="s">
        <v>854</v>
      </c>
      <c r="BM160" s="289"/>
      <c r="BN160" s="289"/>
      <c r="BO160" s="289"/>
      <c r="BP160" s="289"/>
      <c r="BQ160" s="289"/>
      <c r="BR160" s="289"/>
      <c r="BS160" s="289"/>
      <c r="BT160" s="289"/>
      <c r="BU160" s="289"/>
      <c r="BV160" s="289"/>
      <c r="BW160" s="289"/>
      <c r="BY160" s="289"/>
      <c r="BZ160" s="289"/>
      <c r="CA160" s="289"/>
      <c r="CB160" s="289"/>
      <c r="CC160" s="289"/>
      <c r="CD160" s="289"/>
      <c r="CE160" s="289"/>
      <c r="CF160" s="289"/>
      <c r="CG160" s="289"/>
      <c r="CH160" s="289"/>
      <c r="CI160" s="289"/>
      <c r="CJ160" s="289"/>
      <c r="CK160" s="289"/>
      <c r="CL160" s="289"/>
      <c r="CM160" s="289"/>
      <c r="CN160" s="289"/>
      <c r="CO160" s="289"/>
      <c r="CP160" s="289"/>
      <c r="CQ160" s="289"/>
      <c r="CR160" s="289"/>
      <c r="CS160" s="289"/>
      <c r="CT160" s="289"/>
      <c r="CU160" s="289"/>
    </row>
    <row r="161" spans="2:99" ht="82.5" customHeight="1" thickBot="1" x14ac:dyDescent="0.4">
      <c r="B161" s="322" t="s">
        <v>1946</v>
      </c>
      <c r="C161" s="303" t="s">
        <v>1947</v>
      </c>
      <c r="D161" s="282">
        <v>150</v>
      </c>
      <c r="E161" s="282">
        <v>192</v>
      </c>
      <c r="F161" s="287" t="s">
        <v>1948</v>
      </c>
      <c r="G161" s="284" t="s">
        <v>1852</v>
      </c>
      <c r="H161" s="284" t="s">
        <v>1852</v>
      </c>
      <c r="I161" s="287"/>
      <c r="J161" s="284" t="s">
        <v>1098</v>
      </c>
      <c r="K161" s="284"/>
      <c r="L161" s="287"/>
      <c r="M161" s="291"/>
      <c r="N161" s="284"/>
      <c r="O161" s="287"/>
      <c r="P161" s="260"/>
      <c r="Q161" s="282">
        <v>150</v>
      </c>
      <c r="R161" s="286"/>
      <c r="S161" s="287"/>
      <c r="T161" s="282"/>
      <c r="U161" s="286"/>
      <c r="V161" s="286"/>
      <c r="W161" s="284" t="s">
        <v>1105</v>
      </c>
      <c r="X161" s="284"/>
      <c r="Y161" s="284"/>
      <c r="Z161" s="284" t="s">
        <v>1107</v>
      </c>
      <c r="AA161" s="284"/>
      <c r="AB161" s="287" t="s">
        <v>1109</v>
      </c>
      <c r="AC161" s="284">
        <v>2023</v>
      </c>
      <c r="AD161" s="288">
        <v>38402.026196716099</v>
      </c>
      <c r="AE161" s="260"/>
      <c r="AF161" s="289"/>
      <c r="AG161" s="289"/>
      <c r="AH161" s="289"/>
      <c r="AI161" s="289"/>
      <c r="AJ161" s="289"/>
      <c r="AK161" s="289"/>
      <c r="AL161" s="289"/>
      <c r="AM161" s="289"/>
      <c r="AN161" s="287" t="s">
        <v>1110</v>
      </c>
      <c r="AO161" s="260"/>
      <c r="AP161" s="289"/>
      <c r="AQ161" s="289"/>
      <c r="AR161" s="289"/>
      <c r="AS161" s="289"/>
      <c r="AU161" s="282">
        <v>150</v>
      </c>
      <c r="AV161" s="289"/>
      <c r="AW161" s="289" t="s">
        <v>854</v>
      </c>
      <c r="AX161" s="289" t="s">
        <v>854</v>
      </c>
      <c r="AY161" s="289" t="s">
        <v>854</v>
      </c>
      <c r="AZ161" s="290">
        <v>500</v>
      </c>
      <c r="BA161" s="289" t="s">
        <v>854</v>
      </c>
      <c r="BB161" s="289" t="s">
        <v>854</v>
      </c>
      <c r="BC161" s="289" t="s">
        <v>854</v>
      </c>
      <c r="BD161" s="289" t="s">
        <v>854</v>
      </c>
      <c r="BE161" s="289" t="s">
        <v>854</v>
      </c>
      <c r="BF161" s="289" t="s">
        <v>854</v>
      </c>
      <c r="BG161" s="289" t="s">
        <v>854</v>
      </c>
      <c r="BH161" s="289" t="s">
        <v>854</v>
      </c>
      <c r="BI161" s="289" t="s">
        <v>854</v>
      </c>
      <c r="BJ161" s="289" t="s">
        <v>854</v>
      </c>
      <c r="BK161" s="289" t="s">
        <v>854</v>
      </c>
      <c r="BL161" s="289" t="s">
        <v>854</v>
      </c>
      <c r="BM161" s="289"/>
      <c r="BN161" s="289"/>
      <c r="BO161" s="289"/>
      <c r="BP161" s="289"/>
      <c r="BQ161" s="289"/>
      <c r="BR161" s="289"/>
      <c r="BS161" s="289"/>
      <c r="BT161" s="289"/>
      <c r="BU161" s="289"/>
      <c r="BV161" s="289"/>
      <c r="BW161" s="289"/>
      <c r="BY161" s="289"/>
      <c r="BZ161" s="289"/>
      <c r="CA161" s="289"/>
      <c r="CB161" s="289"/>
      <c r="CC161" s="289"/>
      <c r="CD161" s="289"/>
      <c r="CE161" s="289"/>
      <c r="CF161" s="289"/>
      <c r="CG161" s="289"/>
      <c r="CH161" s="289"/>
      <c r="CI161" s="289"/>
      <c r="CJ161" s="289"/>
      <c r="CK161" s="289"/>
      <c r="CL161" s="289"/>
      <c r="CM161" s="289"/>
      <c r="CN161" s="289"/>
      <c r="CO161" s="289"/>
      <c r="CP161" s="289"/>
      <c r="CQ161" s="289"/>
      <c r="CR161" s="289"/>
      <c r="CS161" s="289"/>
      <c r="CT161" s="289"/>
      <c r="CU161" s="289"/>
    </row>
    <row r="162" spans="2:99" ht="117.75" customHeight="1" x14ac:dyDescent="0.35">
      <c r="B162" s="320" t="s">
        <v>1949</v>
      </c>
      <c r="C162" s="303" t="s">
        <v>1950</v>
      </c>
      <c r="D162" s="282">
        <v>151</v>
      </c>
      <c r="E162" s="282">
        <v>193</v>
      </c>
      <c r="F162" s="283" t="s">
        <v>1951</v>
      </c>
      <c r="G162" s="284" t="s">
        <v>1852</v>
      </c>
      <c r="H162" s="284" t="s">
        <v>1952</v>
      </c>
      <c r="I162" s="283" t="s">
        <v>1953</v>
      </c>
      <c r="J162" s="284" t="s">
        <v>1098</v>
      </c>
      <c r="K162" s="284" t="s">
        <v>1939</v>
      </c>
      <c r="L162" s="283" t="s">
        <v>1100</v>
      </c>
      <c r="M162" s="285"/>
      <c r="N162" s="284" t="s">
        <v>1129</v>
      </c>
      <c r="O162" s="283" t="s">
        <v>1954</v>
      </c>
      <c r="P162" s="260"/>
      <c r="Q162" s="282">
        <v>151</v>
      </c>
      <c r="R162" s="286"/>
      <c r="S162" s="287" t="s">
        <v>1751</v>
      </c>
      <c r="T162" s="282"/>
      <c r="U162" s="286"/>
      <c r="V162" s="286"/>
      <c r="W162" s="284" t="s">
        <v>1142</v>
      </c>
      <c r="X162" s="284">
        <v>2025</v>
      </c>
      <c r="Y162" s="284">
        <v>2030</v>
      </c>
      <c r="Z162" s="284" t="s">
        <v>1107</v>
      </c>
      <c r="AA162" s="284" t="s">
        <v>1144</v>
      </c>
      <c r="AB162" s="287" t="s">
        <v>1109</v>
      </c>
      <c r="AC162" s="284">
        <v>2023</v>
      </c>
      <c r="AD162" s="288">
        <v>38402.026196716099</v>
      </c>
      <c r="AE162" s="260"/>
      <c r="AF162" s="289"/>
      <c r="AG162" s="289"/>
      <c r="AH162" s="289"/>
      <c r="AI162" s="289"/>
      <c r="AJ162" s="289"/>
      <c r="AK162" s="289"/>
      <c r="AL162" s="289"/>
      <c r="AM162" s="289"/>
      <c r="AN162" s="287" t="s">
        <v>1110</v>
      </c>
      <c r="AO162" s="260"/>
      <c r="AP162" s="289"/>
      <c r="AQ162" s="289"/>
      <c r="AR162" s="289"/>
      <c r="AS162" s="289"/>
      <c r="AU162" s="282">
        <v>151</v>
      </c>
      <c r="AV162" s="289"/>
      <c r="AW162" s="289" t="s">
        <v>854</v>
      </c>
      <c r="AX162" s="289" t="s">
        <v>854</v>
      </c>
      <c r="AY162" s="289" t="s">
        <v>854</v>
      </c>
      <c r="AZ162" s="290">
        <v>4300</v>
      </c>
      <c r="BA162" s="289" t="s">
        <v>854</v>
      </c>
      <c r="BB162" s="289" t="s">
        <v>854</v>
      </c>
      <c r="BC162" s="289" t="s">
        <v>854</v>
      </c>
      <c r="BD162" s="289" t="s">
        <v>854</v>
      </c>
      <c r="BE162" s="289" t="s">
        <v>854</v>
      </c>
      <c r="BF162" s="289" t="s">
        <v>854</v>
      </c>
      <c r="BG162" s="289" t="s">
        <v>854</v>
      </c>
      <c r="BH162" s="289" t="s">
        <v>854</v>
      </c>
      <c r="BI162" s="289" t="s">
        <v>854</v>
      </c>
      <c r="BJ162" s="289" t="s">
        <v>854</v>
      </c>
      <c r="BK162" s="289" t="s">
        <v>854</v>
      </c>
      <c r="BL162" s="289" t="s">
        <v>854</v>
      </c>
      <c r="BM162" s="289"/>
      <c r="BN162" s="289"/>
      <c r="BO162" s="289"/>
      <c r="BP162" s="289"/>
      <c r="BQ162" s="289"/>
      <c r="BR162" s="289"/>
      <c r="BS162" s="289"/>
      <c r="BT162" s="289"/>
      <c r="BU162" s="289"/>
      <c r="BV162" s="289"/>
      <c r="BW162" s="289"/>
      <c r="BY162" s="289"/>
      <c r="BZ162" s="289"/>
      <c r="CA162" s="289"/>
      <c r="CB162" s="289"/>
      <c r="CC162" s="289"/>
      <c r="CD162" s="289"/>
      <c r="CE162" s="289"/>
      <c r="CF162" s="289"/>
      <c r="CG162" s="289"/>
      <c r="CH162" s="289"/>
      <c r="CI162" s="289"/>
      <c r="CJ162" s="289"/>
      <c r="CK162" s="289"/>
      <c r="CL162" s="289"/>
      <c r="CM162" s="289"/>
      <c r="CN162" s="289"/>
      <c r="CO162" s="289"/>
      <c r="CP162" s="289"/>
      <c r="CQ162" s="289"/>
      <c r="CR162" s="289"/>
      <c r="CS162" s="289"/>
      <c r="CT162" s="289"/>
      <c r="CU162" s="289"/>
    </row>
    <row r="163" spans="2:99" ht="72.75" customHeight="1" x14ac:dyDescent="0.35">
      <c r="B163" s="321" t="s">
        <v>1955</v>
      </c>
      <c r="C163" s="303" t="s">
        <v>1956</v>
      </c>
      <c r="D163" s="282">
        <v>152</v>
      </c>
      <c r="E163" s="282">
        <v>194</v>
      </c>
      <c r="F163" s="287" t="s">
        <v>1957</v>
      </c>
      <c r="G163" s="284" t="s">
        <v>1852</v>
      </c>
      <c r="H163" s="284" t="s">
        <v>1958</v>
      </c>
      <c r="I163" s="287" t="s">
        <v>1959</v>
      </c>
      <c r="J163" s="284" t="s">
        <v>1098</v>
      </c>
      <c r="K163" s="284" t="s">
        <v>1960</v>
      </c>
      <c r="L163" s="287" t="s">
        <v>1100</v>
      </c>
      <c r="M163" s="291"/>
      <c r="N163" s="284" t="s">
        <v>1129</v>
      </c>
      <c r="O163" s="287" t="s">
        <v>1961</v>
      </c>
      <c r="P163" s="260"/>
      <c r="Q163" s="282">
        <v>152</v>
      </c>
      <c r="R163" s="286"/>
      <c r="S163" s="287" t="s">
        <v>1962</v>
      </c>
      <c r="T163" s="282"/>
      <c r="U163" s="286"/>
      <c r="V163" s="286"/>
      <c r="W163" s="284" t="s">
        <v>1142</v>
      </c>
      <c r="X163" s="284">
        <v>2025</v>
      </c>
      <c r="Y163" s="284"/>
      <c r="Z163" s="284" t="s">
        <v>1107</v>
      </c>
      <c r="AA163" s="284" t="s">
        <v>1144</v>
      </c>
      <c r="AB163" s="287" t="s">
        <v>1109</v>
      </c>
      <c r="AC163" s="284">
        <v>2023</v>
      </c>
      <c r="AD163" s="288">
        <v>38402.026196716099</v>
      </c>
      <c r="AE163" s="260"/>
      <c r="AF163" s="289"/>
      <c r="AG163" s="289"/>
      <c r="AH163" s="289"/>
      <c r="AI163" s="289"/>
      <c r="AJ163" s="289"/>
      <c r="AK163" s="289"/>
      <c r="AL163" s="289"/>
      <c r="AM163" s="289"/>
      <c r="AN163" s="287" t="s">
        <v>1110</v>
      </c>
      <c r="AO163" s="260"/>
      <c r="AP163" s="289"/>
      <c r="AQ163" s="289"/>
      <c r="AR163" s="289"/>
      <c r="AS163" s="289"/>
      <c r="AU163" s="282">
        <v>152</v>
      </c>
      <c r="AV163" s="289"/>
      <c r="AW163" s="289" t="s">
        <v>854</v>
      </c>
      <c r="AX163" s="289" t="s">
        <v>854</v>
      </c>
      <c r="AY163" s="289" t="s">
        <v>854</v>
      </c>
      <c r="AZ163" s="290">
        <v>400</v>
      </c>
      <c r="BA163" s="289" t="s">
        <v>854</v>
      </c>
      <c r="BB163" s="289" t="s">
        <v>854</v>
      </c>
      <c r="BC163" s="289" t="s">
        <v>854</v>
      </c>
      <c r="BD163" s="289" t="s">
        <v>854</v>
      </c>
      <c r="BE163" s="289" t="s">
        <v>854</v>
      </c>
      <c r="BF163" s="289" t="s">
        <v>854</v>
      </c>
      <c r="BG163" s="289" t="s">
        <v>854</v>
      </c>
      <c r="BH163" s="289" t="s">
        <v>854</v>
      </c>
      <c r="BI163" s="289" t="s">
        <v>854</v>
      </c>
      <c r="BJ163" s="289" t="s">
        <v>854</v>
      </c>
      <c r="BK163" s="289" t="s">
        <v>854</v>
      </c>
      <c r="BL163" s="289" t="s">
        <v>854</v>
      </c>
      <c r="BM163" s="289"/>
      <c r="BN163" s="289"/>
      <c r="BO163" s="289"/>
      <c r="BP163" s="289"/>
      <c r="BQ163" s="289"/>
      <c r="BR163" s="289"/>
      <c r="BS163" s="289"/>
      <c r="BT163" s="289"/>
      <c r="BU163" s="289"/>
      <c r="BV163" s="289"/>
      <c r="BW163" s="289"/>
      <c r="BY163" s="289"/>
      <c r="BZ163" s="289"/>
      <c r="CA163" s="289"/>
      <c r="CB163" s="289"/>
      <c r="CC163" s="289"/>
      <c r="CD163" s="289"/>
      <c r="CE163" s="289"/>
      <c r="CF163" s="289"/>
      <c r="CG163" s="289"/>
      <c r="CH163" s="289"/>
      <c r="CI163" s="289"/>
      <c r="CJ163" s="289"/>
      <c r="CK163" s="289"/>
      <c r="CL163" s="289"/>
      <c r="CM163" s="289"/>
      <c r="CN163" s="289"/>
      <c r="CO163" s="289"/>
      <c r="CP163" s="289"/>
      <c r="CQ163" s="289"/>
      <c r="CR163" s="289"/>
      <c r="CS163" s="289"/>
      <c r="CT163" s="289"/>
      <c r="CU163" s="289"/>
    </row>
    <row r="164" spans="2:99" ht="49.5" customHeight="1" thickBot="1" x14ac:dyDescent="0.4">
      <c r="B164" s="322" t="s">
        <v>1963</v>
      </c>
      <c r="C164" s="303" t="s">
        <v>1964</v>
      </c>
      <c r="D164" s="282">
        <v>153</v>
      </c>
      <c r="E164" s="282">
        <v>195</v>
      </c>
      <c r="F164" s="283" t="s">
        <v>1965</v>
      </c>
      <c r="G164" s="284" t="s">
        <v>1852</v>
      </c>
      <c r="H164" s="284" t="s">
        <v>1852</v>
      </c>
      <c r="I164" s="283"/>
      <c r="J164" s="284" t="s">
        <v>1098</v>
      </c>
      <c r="K164" s="284"/>
      <c r="L164" s="283"/>
      <c r="M164" s="285"/>
      <c r="N164" s="284"/>
      <c r="O164" s="283"/>
      <c r="P164" s="260"/>
      <c r="Q164" s="282">
        <v>153</v>
      </c>
      <c r="R164" s="286"/>
      <c r="S164" s="287"/>
      <c r="T164" s="282"/>
      <c r="U164" s="286"/>
      <c r="V164" s="286"/>
      <c r="W164" s="284" t="s">
        <v>1105</v>
      </c>
      <c r="X164" s="284"/>
      <c r="Y164" s="284"/>
      <c r="Z164" s="284" t="s">
        <v>1107</v>
      </c>
      <c r="AA164" s="284"/>
      <c r="AB164" s="287" t="s">
        <v>1109</v>
      </c>
      <c r="AC164" s="284">
        <v>2023</v>
      </c>
      <c r="AD164" s="288">
        <v>38402.026196716099</v>
      </c>
      <c r="AE164" s="260"/>
      <c r="AF164" s="289"/>
      <c r="AG164" s="289"/>
      <c r="AH164" s="289"/>
      <c r="AI164" s="289"/>
      <c r="AJ164" s="289"/>
      <c r="AK164" s="289"/>
      <c r="AL164" s="289"/>
      <c r="AM164" s="289"/>
      <c r="AN164" s="287" t="s">
        <v>1110</v>
      </c>
      <c r="AO164" s="260"/>
      <c r="AP164" s="289"/>
      <c r="AQ164" s="289"/>
      <c r="AR164" s="289"/>
      <c r="AS164" s="289"/>
      <c r="AU164" s="282">
        <v>153</v>
      </c>
      <c r="AV164" s="289"/>
      <c r="AW164" s="289" t="s">
        <v>854</v>
      </c>
      <c r="AX164" s="289" t="s">
        <v>854</v>
      </c>
      <c r="AY164" s="289" t="s">
        <v>854</v>
      </c>
      <c r="AZ164" s="290">
        <v>400</v>
      </c>
      <c r="BA164" s="289" t="s">
        <v>854</v>
      </c>
      <c r="BB164" s="289" t="s">
        <v>854</v>
      </c>
      <c r="BC164" s="289" t="s">
        <v>854</v>
      </c>
      <c r="BD164" s="289" t="s">
        <v>854</v>
      </c>
      <c r="BE164" s="289" t="s">
        <v>854</v>
      </c>
      <c r="BF164" s="289" t="s">
        <v>854</v>
      </c>
      <c r="BG164" s="289" t="s">
        <v>854</v>
      </c>
      <c r="BH164" s="289" t="s">
        <v>854</v>
      </c>
      <c r="BI164" s="289" t="s">
        <v>854</v>
      </c>
      <c r="BJ164" s="289" t="s">
        <v>854</v>
      </c>
      <c r="BK164" s="289" t="s">
        <v>854</v>
      </c>
      <c r="BL164" s="289" t="s">
        <v>854</v>
      </c>
      <c r="BM164" s="289"/>
      <c r="BN164" s="289"/>
      <c r="BO164" s="289"/>
      <c r="BP164" s="289"/>
      <c r="BQ164" s="289"/>
      <c r="BR164" s="289"/>
      <c r="BS164" s="289"/>
      <c r="BT164" s="289"/>
      <c r="BU164" s="289"/>
      <c r="BV164" s="289"/>
      <c r="BW164" s="289"/>
      <c r="BY164" s="289"/>
      <c r="BZ164" s="289"/>
      <c r="CA164" s="289"/>
      <c r="CB164" s="289"/>
      <c r="CC164" s="289"/>
      <c r="CD164" s="289"/>
      <c r="CE164" s="289"/>
      <c r="CF164" s="289"/>
      <c r="CG164" s="289"/>
      <c r="CH164" s="289"/>
      <c r="CI164" s="289"/>
      <c r="CJ164" s="289"/>
      <c r="CK164" s="289"/>
      <c r="CL164" s="289"/>
      <c r="CM164" s="289"/>
      <c r="CN164" s="289"/>
      <c r="CO164" s="289"/>
      <c r="CP164" s="289"/>
      <c r="CQ164" s="289"/>
      <c r="CR164" s="289"/>
      <c r="CS164" s="289"/>
      <c r="CT164" s="289"/>
      <c r="CU164" s="289"/>
    </row>
    <row r="165" spans="2:99" ht="95.25" customHeight="1" x14ac:dyDescent="0.35">
      <c r="B165" s="320" t="s">
        <v>1966</v>
      </c>
      <c r="C165" s="303" t="s">
        <v>1967</v>
      </c>
      <c r="D165" s="282">
        <v>154</v>
      </c>
      <c r="E165" s="282">
        <v>196</v>
      </c>
      <c r="F165" s="287" t="s">
        <v>1968</v>
      </c>
      <c r="G165" s="284" t="s">
        <v>1852</v>
      </c>
      <c r="H165" s="284" t="s">
        <v>1969</v>
      </c>
      <c r="I165" s="287"/>
      <c r="J165" s="284" t="s">
        <v>1098</v>
      </c>
      <c r="K165" s="284"/>
      <c r="L165" s="287"/>
      <c r="M165" s="291"/>
      <c r="N165" s="284"/>
      <c r="O165" s="287"/>
      <c r="P165" s="260"/>
      <c r="Q165" s="282">
        <v>154</v>
      </c>
      <c r="R165" s="286"/>
      <c r="S165" s="287"/>
      <c r="T165" s="282"/>
      <c r="U165" s="286"/>
      <c r="V165" s="286"/>
      <c r="W165" s="284" t="s">
        <v>1105</v>
      </c>
      <c r="X165" s="284"/>
      <c r="Y165" s="284"/>
      <c r="Z165" s="284" t="s">
        <v>1107</v>
      </c>
      <c r="AA165" s="284"/>
      <c r="AB165" s="287" t="s">
        <v>1109</v>
      </c>
      <c r="AC165" s="284">
        <v>2023</v>
      </c>
      <c r="AD165" s="288">
        <v>38402.026196716099</v>
      </c>
      <c r="AE165" s="260"/>
      <c r="AF165" s="289"/>
      <c r="AG165" s="289"/>
      <c r="AH165" s="289"/>
      <c r="AI165" s="289"/>
      <c r="AJ165" s="289"/>
      <c r="AK165" s="289"/>
      <c r="AL165" s="289"/>
      <c r="AM165" s="289"/>
      <c r="AN165" s="287" t="s">
        <v>1110</v>
      </c>
      <c r="AO165" s="260"/>
      <c r="AP165" s="289"/>
      <c r="AQ165" s="289"/>
      <c r="AR165" s="289"/>
      <c r="AS165" s="289"/>
      <c r="AU165" s="282">
        <v>154</v>
      </c>
      <c r="AV165" s="289"/>
      <c r="AW165" s="289" t="s">
        <v>854</v>
      </c>
      <c r="AX165" s="289" t="s">
        <v>854</v>
      </c>
      <c r="AY165" s="289" t="s">
        <v>854</v>
      </c>
      <c r="AZ165" s="290">
        <v>400</v>
      </c>
      <c r="BA165" s="289" t="s">
        <v>854</v>
      </c>
      <c r="BB165" s="289" t="s">
        <v>854</v>
      </c>
      <c r="BC165" s="289" t="s">
        <v>854</v>
      </c>
      <c r="BD165" s="289" t="s">
        <v>854</v>
      </c>
      <c r="BE165" s="289" t="s">
        <v>854</v>
      </c>
      <c r="BF165" s="289" t="s">
        <v>854</v>
      </c>
      <c r="BG165" s="289" t="s">
        <v>854</v>
      </c>
      <c r="BH165" s="289" t="s">
        <v>854</v>
      </c>
      <c r="BI165" s="289" t="s">
        <v>854</v>
      </c>
      <c r="BJ165" s="289" t="s">
        <v>854</v>
      </c>
      <c r="BK165" s="289" t="s">
        <v>854</v>
      </c>
      <c r="BL165" s="289" t="s">
        <v>854</v>
      </c>
      <c r="BM165" s="289"/>
      <c r="BN165" s="289"/>
      <c r="BO165" s="289"/>
      <c r="BP165" s="289"/>
      <c r="BQ165" s="289"/>
      <c r="BR165" s="289"/>
      <c r="BS165" s="289"/>
      <c r="BT165" s="289"/>
      <c r="BU165" s="289"/>
      <c r="BV165" s="289"/>
      <c r="BW165" s="289"/>
      <c r="BY165" s="289"/>
      <c r="BZ165" s="289"/>
      <c r="CA165" s="289"/>
      <c r="CB165" s="289"/>
      <c r="CC165" s="289"/>
      <c r="CD165" s="289"/>
      <c r="CE165" s="289"/>
      <c r="CF165" s="289"/>
      <c r="CG165" s="289"/>
      <c r="CH165" s="289"/>
      <c r="CI165" s="289"/>
      <c r="CJ165" s="289"/>
      <c r="CK165" s="289"/>
      <c r="CL165" s="289"/>
      <c r="CM165" s="289"/>
      <c r="CN165" s="289"/>
      <c r="CO165" s="289"/>
      <c r="CP165" s="289"/>
      <c r="CQ165" s="289"/>
      <c r="CR165" s="289"/>
      <c r="CS165" s="289"/>
      <c r="CT165" s="289"/>
      <c r="CU165" s="289"/>
    </row>
    <row r="166" spans="2:99" ht="102" customHeight="1" thickBot="1" x14ac:dyDescent="0.4">
      <c r="B166" s="321" t="s">
        <v>1970</v>
      </c>
      <c r="C166" s="303" t="s">
        <v>1971</v>
      </c>
      <c r="D166" s="282">
        <v>155</v>
      </c>
      <c r="E166" s="282">
        <v>197</v>
      </c>
      <c r="F166" s="283" t="s">
        <v>1972</v>
      </c>
      <c r="G166" s="284" t="s">
        <v>1852</v>
      </c>
      <c r="H166" s="284" t="s">
        <v>1852</v>
      </c>
      <c r="I166" s="283" t="s">
        <v>1973</v>
      </c>
      <c r="J166" s="284" t="s">
        <v>1098</v>
      </c>
      <c r="K166" s="284" t="s">
        <v>1960</v>
      </c>
      <c r="L166" s="283" t="s">
        <v>1974</v>
      </c>
      <c r="M166" s="285"/>
      <c r="N166" s="284" t="s">
        <v>1129</v>
      </c>
      <c r="O166" s="283" t="s">
        <v>1975</v>
      </c>
      <c r="P166" s="260"/>
      <c r="Q166" s="282">
        <v>155</v>
      </c>
      <c r="R166" s="286"/>
      <c r="S166" s="287" t="s">
        <v>1751</v>
      </c>
      <c r="T166" s="282">
        <v>2</v>
      </c>
      <c r="U166" s="286"/>
      <c r="V166" s="286"/>
      <c r="W166" s="284" t="s">
        <v>1142</v>
      </c>
      <c r="X166" s="284">
        <v>2025</v>
      </c>
      <c r="Y166" s="284" t="s">
        <v>1976</v>
      </c>
      <c r="Z166" s="284" t="s">
        <v>1107</v>
      </c>
      <c r="AA166" s="284" t="s">
        <v>1144</v>
      </c>
      <c r="AB166" s="287" t="s">
        <v>1109</v>
      </c>
      <c r="AC166" s="284">
        <v>2023</v>
      </c>
      <c r="AD166" s="288">
        <v>38402.026196716099</v>
      </c>
      <c r="AE166" s="260"/>
      <c r="AF166" s="289"/>
      <c r="AG166" s="289"/>
      <c r="AH166" s="289"/>
      <c r="AI166" s="289"/>
      <c r="AJ166" s="289"/>
      <c r="AK166" s="289"/>
      <c r="AL166" s="289"/>
      <c r="AM166" s="289"/>
      <c r="AN166" s="287" t="s">
        <v>1110</v>
      </c>
      <c r="AO166" s="260"/>
      <c r="AP166" s="289"/>
      <c r="AQ166" s="289"/>
      <c r="AR166" s="289"/>
      <c r="AS166" s="289"/>
      <c r="AU166" s="282">
        <v>155</v>
      </c>
      <c r="AV166" s="289"/>
      <c r="AW166" s="289" t="s">
        <v>854</v>
      </c>
      <c r="AX166" s="289" t="s">
        <v>854</v>
      </c>
      <c r="AY166" s="289" t="s">
        <v>854</v>
      </c>
      <c r="AZ166" s="290">
        <v>100</v>
      </c>
      <c r="BA166" s="289" t="s">
        <v>854</v>
      </c>
      <c r="BB166" s="289" t="s">
        <v>854</v>
      </c>
      <c r="BC166" s="289" t="s">
        <v>854</v>
      </c>
      <c r="BD166" s="289" t="s">
        <v>854</v>
      </c>
      <c r="BE166" s="289" t="s">
        <v>854</v>
      </c>
      <c r="BF166" s="289" t="s">
        <v>854</v>
      </c>
      <c r="BG166" s="289" t="s">
        <v>854</v>
      </c>
      <c r="BH166" s="289" t="s">
        <v>854</v>
      </c>
      <c r="BI166" s="289" t="s">
        <v>854</v>
      </c>
      <c r="BJ166" s="289" t="s">
        <v>854</v>
      </c>
      <c r="BK166" s="289" t="s">
        <v>854</v>
      </c>
      <c r="BL166" s="289" t="s">
        <v>854</v>
      </c>
      <c r="BM166" s="289"/>
      <c r="BN166" s="289"/>
      <c r="BO166" s="289"/>
      <c r="BP166" s="289"/>
      <c r="BQ166" s="289"/>
      <c r="BR166" s="289"/>
      <c r="BS166" s="289"/>
      <c r="BT166" s="289"/>
      <c r="BU166" s="289"/>
      <c r="BV166" s="289"/>
      <c r="BW166" s="289"/>
      <c r="BY166" s="289"/>
      <c r="BZ166" s="289"/>
      <c r="CA166" s="289"/>
      <c r="CB166" s="289"/>
      <c r="CC166" s="289"/>
      <c r="CD166" s="289"/>
      <c r="CE166" s="289"/>
      <c r="CF166" s="289"/>
      <c r="CG166" s="289"/>
      <c r="CH166" s="289"/>
      <c r="CI166" s="289"/>
      <c r="CJ166" s="289"/>
      <c r="CK166" s="289"/>
      <c r="CL166" s="289"/>
      <c r="CM166" s="289"/>
      <c r="CN166" s="289"/>
      <c r="CO166" s="289"/>
      <c r="CP166" s="289"/>
      <c r="CQ166" s="289"/>
      <c r="CR166" s="289"/>
      <c r="CS166" s="289"/>
      <c r="CT166" s="289"/>
      <c r="CU166" s="289"/>
    </row>
    <row r="167" spans="2:99" ht="82.5" customHeight="1" x14ac:dyDescent="0.35">
      <c r="B167" s="320" t="s">
        <v>1977</v>
      </c>
      <c r="C167" s="303" t="s">
        <v>1978</v>
      </c>
      <c r="D167" s="282">
        <v>156</v>
      </c>
      <c r="E167" s="292">
        <v>207</v>
      </c>
      <c r="F167" s="287" t="s">
        <v>1979</v>
      </c>
      <c r="G167" s="284" t="s">
        <v>1852</v>
      </c>
      <c r="H167" s="284" t="s">
        <v>290</v>
      </c>
      <c r="I167" s="287" t="s">
        <v>1147</v>
      </c>
      <c r="J167" s="284" t="s">
        <v>1098</v>
      </c>
      <c r="K167" s="284" t="s">
        <v>1208</v>
      </c>
      <c r="L167" s="287" t="s">
        <v>1100</v>
      </c>
      <c r="M167" s="291"/>
      <c r="N167" s="284"/>
      <c r="O167" s="287" t="s">
        <v>1980</v>
      </c>
      <c r="P167" s="260"/>
      <c r="Q167" s="282">
        <v>156</v>
      </c>
      <c r="R167" s="286"/>
      <c r="S167" s="287" t="s">
        <v>1751</v>
      </c>
      <c r="T167" s="282">
        <v>2</v>
      </c>
      <c r="U167" s="286"/>
      <c r="V167" s="286"/>
      <c r="W167" s="284" t="s">
        <v>1105</v>
      </c>
      <c r="X167" s="284">
        <v>2025</v>
      </c>
      <c r="Y167" s="284"/>
      <c r="Z167" s="284" t="s">
        <v>1107</v>
      </c>
      <c r="AA167" s="284" t="s">
        <v>1144</v>
      </c>
      <c r="AB167" s="287" t="s">
        <v>1109</v>
      </c>
      <c r="AC167" s="284">
        <v>2023</v>
      </c>
      <c r="AD167" s="288">
        <v>38402.026196716099</v>
      </c>
      <c r="AE167" s="260"/>
      <c r="AF167" s="289"/>
      <c r="AG167" s="289"/>
      <c r="AH167" s="289"/>
      <c r="AI167" s="289"/>
      <c r="AJ167" s="289"/>
      <c r="AK167" s="289"/>
      <c r="AL167" s="289"/>
      <c r="AM167" s="289"/>
      <c r="AN167" s="287" t="s">
        <v>1110</v>
      </c>
      <c r="AO167" s="260"/>
      <c r="AP167" s="289"/>
      <c r="AQ167" s="289"/>
      <c r="AR167" s="289"/>
      <c r="AS167" s="289"/>
      <c r="AU167" s="282">
        <v>156</v>
      </c>
      <c r="AV167" s="289"/>
      <c r="AW167" s="289" t="s">
        <v>854</v>
      </c>
      <c r="AX167" s="289" t="s">
        <v>854</v>
      </c>
      <c r="AY167" s="289" t="s">
        <v>854</v>
      </c>
      <c r="AZ167" s="290">
        <v>100</v>
      </c>
      <c r="BA167" s="289" t="s">
        <v>854</v>
      </c>
      <c r="BB167" s="289" t="s">
        <v>854</v>
      </c>
      <c r="BC167" s="289" t="s">
        <v>854</v>
      </c>
      <c r="BD167" s="289" t="s">
        <v>854</v>
      </c>
      <c r="BE167" s="289" t="s">
        <v>854</v>
      </c>
      <c r="BF167" s="289" t="s">
        <v>854</v>
      </c>
      <c r="BG167" s="289" t="s">
        <v>854</v>
      </c>
      <c r="BH167" s="289" t="s">
        <v>854</v>
      </c>
      <c r="BI167" s="289" t="s">
        <v>854</v>
      </c>
      <c r="BJ167" s="289" t="s">
        <v>854</v>
      </c>
      <c r="BK167" s="289" t="s">
        <v>854</v>
      </c>
      <c r="BL167" s="289" t="s">
        <v>854</v>
      </c>
      <c r="BM167" s="289"/>
      <c r="BN167" s="289"/>
      <c r="BO167" s="289"/>
      <c r="BP167" s="289"/>
      <c r="BQ167" s="289"/>
      <c r="BR167" s="289"/>
      <c r="BS167" s="289"/>
      <c r="BT167" s="289"/>
      <c r="BU167" s="289"/>
      <c r="BV167" s="289"/>
      <c r="BW167" s="289"/>
      <c r="BY167" s="289"/>
      <c r="BZ167" s="289"/>
      <c r="CA167" s="289"/>
      <c r="CB167" s="289"/>
      <c r="CC167" s="289"/>
      <c r="CD167" s="289"/>
      <c r="CE167" s="289"/>
      <c r="CF167" s="289"/>
      <c r="CG167" s="289"/>
      <c r="CH167" s="289"/>
      <c r="CI167" s="289"/>
      <c r="CJ167" s="289"/>
      <c r="CK167" s="289"/>
      <c r="CL167" s="289"/>
      <c r="CM167" s="289"/>
      <c r="CN167" s="289"/>
      <c r="CO167" s="289"/>
      <c r="CP167" s="289"/>
      <c r="CQ167" s="289"/>
      <c r="CR167" s="289"/>
      <c r="CS167" s="289"/>
      <c r="CT167" s="289"/>
      <c r="CU167" s="289"/>
    </row>
    <row r="168" spans="2:99" ht="135" customHeight="1" x14ac:dyDescent="0.35">
      <c r="B168" s="321" t="s">
        <v>1981</v>
      </c>
      <c r="C168" s="303" t="s">
        <v>1982</v>
      </c>
      <c r="D168" s="282">
        <v>157</v>
      </c>
      <c r="E168" s="292">
        <v>208</v>
      </c>
      <c r="F168" s="283" t="s">
        <v>1983</v>
      </c>
      <c r="G168" s="284" t="s">
        <v>1852</v>
      </c>
      <c r="H168" s="284" t="s">
        <v>290</v>
      </c>
      <c r="I168" s="283" t="s">
        <v>1984</v>
      </c>
      <c r="J168" s="284" t="s">
        <v>1098</v>
      </c>
      <c r="K168" s="284" t="s">
        <v>1166</v>
      </c>
      <c r="L168" s="283" t="s">
        <v>1100</v>
      </c>
      <c r="M168" s="285"/>
      <c r="N168" s="284"/>
      <c r="O168" s="283" t="s">
        <v>1985</v>
      </c>
      <c r="P168" s="260"/>
      <c r="Q168" s="282">
        <v>157</v>
      </c>
      <c r="R168" s="286"/>
      <c r="S168" s="287" t="s">
        <v>1751</v>
      </c>
      <c r="T168" s="282">
        <v>2</v>
      </c>
      <c r="U168" s="286"/>
      <c r="V168" s="286"/>
      <c r="W168" s="284" t="s">
        <v>1986</v>
      </c>
      <c r="X168" s="284">
        <v>2025</v>
      </c>
      <c r="Y168" s="284" t="s">
        <v>1976</v>
      </c>
      <c r="Z168" s="284" t="s">
        <v>1107</v>
      </c>
      <c r="AA168" s="284" t="s">
        <v>1144</v>
      </c>
      <c r="AB168" s="287" t="s">
        <v>1109</v>
      </c>
      <c r="AC168" s="284">
        <v>2023</v>
      </c>
      <c r="AD168" s="288">
        <v>38402.026196716099</v>
      </c>
      <c r="AE168" s="260"/>
      <c r="AF168" s="289"/>
      <c r="AG168" s="289"/>
      <c r="AH168" s="289"/>
      <c r="AI168" s="289"/>
      <c r="AJ168" s="289"/>
      <c r="AK168" s="289"/>
      <c r="AL168" s="289"/>
      <c r="AM168" s="289"/>
      <c r="AN168" s="287" t="s">
        <v>1110</v>
      </c>
      <c r="AO168" s="260"/>
      <c r="AP168" s="289"/>
      <c r="AQ168" s="289"/>
      <c r="AR168" s="289"/>
      <c r="AS168" s="289"/>
      <c r="AU168" s="282">
        <v>157</v>
      </c>
      <c r="AV168" s="289"/>
      <c r="AW168" s="289" t="s">
        <v>854</v>
      </c>
      <c r="AX168" s="289" t="s">
        <v>854</v>
      </c>
      <c r="AY168" s="289" t="s">
        <v>854</v>
      </c>
      <c r="AZ168" s="290">
        <v>300</v>
      </c>
      <c r="BA168" s="289" t="s">
        <v>854</v>
      </c>
      <c r="BB168" s="289" t="s">
        <v>854</v>
      </c>
      <c r="BC168" s="289" t="s">
        <v>854</v>
      </c>
      <c r="BD168" s="289" t="s">
        <v>854</v>
      </c>
      <c r="BE168" s="289" t="s">
        <v>854</v>
      </c>
      <c r="BF168" s="289" t="s">
        <v>854</v>
      </c>
      <c r="BG168" s="289" t="s">
        <v>854</v>
      </c>
      <c r="BH168" s="289" t="s">
        <v>854</v>
      </c>
      <c r="BI168" s="289" t="s">
        <v>854</v>
      </c>
      <c r="BJ168" s="289" t="s">
        <v>854</v>
      </c>
      <c r="BK168" s="289" t="s">
        <v>854</v>
      </c>
      <c r="BL168" s="289" t="s">
        <v>854</v>
      </c>
      <c r="BM168" s="289"/>
      <c r="BN168" s="289"/>
      <c r="BO168" s="289"/>
      <c r="BP168" s="289"/>
      <c r="BQ168" s="289"/>
      <c r="BR168" s="289"/>
      <c r="BS168" s="289"/>
      <c r="BT168" s="289"/>
      <c r="BU168" s="289"/>
      <c r="BV168" s="289"/>
      <c r="BW168" s="289"/>
      <c r="BY168" s="289"/>
      <c r="BZ168" s="289"/>
      <c r="CA168" s="289"/>
      <c r="CB168" s="289"/>
      <c r="CC168" s="289"/>
      <c r="CD168" s="289"/>
      <c r="CE168" s="289"/>
      <c r="CF168" s="289"/>
      <c r="CG168" s="289"/>
      <c r="CH168" s="289"/>
      <c r="CI168" s="289"/>
      <c r="CJ168" s="289"/>
      <c r="CK168" s="289"/>
      <c r="CL168" s="289"/>
      <c r="CM168" s="289"/>
      <c r="CN168" s="289"/>
      <c r="CO168" s="289"/>
      <c r="CP168" s="289"/>
      <c r="CQ168" s="289"/>
      <c r="CR168" s="289"/>
      <c r="CS168" s="289"/>
      <c r="CT168" s="289"/>
      <c r="CU168" s="289"/>
    </row>
    <row r="169" spans="2:99" ht="315" customHeight="1" x14ac:dyDescent="0.35">
      <c r="B169" s="718" t="s">
        <v>1987</v>
      </c>
      <c r="C169" s="303" t="s">
        <v>1988</v>
      </c>
      <c r="D169" s="282">
        <v>158</v>
      </c>
      <c r="E169" s="292">
        <v>209</v>
      </c>
      <c r="F169" s="287" t="s">
        <v>1989</v>
      </c>
      <c r="G169" s="284" t="s">
        <v>1852</v>
      </c>
      <c r="H169" s="284" t="s">
        <v>290</v>
      </c>
      <c r="I169" s="287" t="s">
        <v>1990</v>
      </c>
      <c r="J169" s="284" t="s">
        <v>1098</v>
      </c>
      <c r="K169" s="284" t="s">
        <v>1642</v>
      </c>
      <c r="L169" s="287" t="s">
        <v>1991</v>
      </c>
      <c r="M169" s="291"/>
      <c r="N169" s="284"/>
      <c r="O169" s="287" t="s">
        <v>1992</v>
      </c>
      <c r="P169" s="260"/>
      <c r="Q169" s="282">
        <v>158</v>
      </c>
      <c r="R169" s="286"/>
      <c r="S169" s="287" t="s">
        <v>1993</v>
      </c>
      <c r="T169" s="282">
        <v>2</v>
      </c>
      <c r="U169" s="286"/>
      <c r="V169" s="286"/>
      <c r="W169" s="284" t="s">
        <v>1994</v>
      </c>
      <c r="X169" s="284">
        <v>2027</v>
      </c>
      <c r="Y169" s="284" t="s">
        <v>1976</v>
      </c>
      <c r="Z169" s="284" t="s">
        <v>1107</v>
      </c>
      <c r="AA169" s="284" t="s">
        <v>1995</v>
      </c>
      <c r="AB169" s="287" t="s">
        <v>1109</v>
      </c>
      <c r="AC169" s="284">
        <v>2023</v>
      </c>
      <c r="AD169" s="288">
        <v>38402.026196716099</v>
      </c>
      <c r="AE169" s="260"/>
      <c r="AF169" s="289"/>
      <c r="AG169" s="289"/>
      <c r="AH169" s="289"/>
      <c r="AI169" s="289"/>
      <c r="AJ169" s="289"/>
      <c r="AK169" s="289"/>
      <c r="AL169" s="289"/>
      <c r="AM169" s="289"/>
      <c r="AN169" s="287" t="s">
        <v>1110</v>
      </c>
      <c r="AO169" s="260"/>
      <c r="AP169" s="289"/>
      <c r="AQ169" s="289"/>
      <c r="AR169" s="289"/>
      <c r="AS169" s="289"/>
      <c r="AU169" s="282">
        <v>158</v>
      </c>
      <c r="AV169" s="289"/>
      <c r="AW169" s="289" t="s">
        <v>854</v>
      </c>
      <c r="AX169" s="289" t="s">
        <v>854</v>
      </c>
      <c r="AY169" s="289" t="s">
        <v>854</v>
      </c>
      <c r="AZ169" s="290">
        <v>1800</v>
      </c>
      <c r="BA169" s="289" t="s">
        <v>854</v>
      </c>
      <c r="BB169" s="289" t="s">
        <v>854</v>
      </c>
      <c r="BC169" s="289" t="s">
        <v>854</v>
      </c>
      <c r="BD169" s="289" t="s">
        <v>854</v>
      </c>
      <c r="BE169" s="289" t="s">
        <v>854</v>
      </c>
      <c r="BF169" s="289" t="s">
        <v>854</v>
      </c>
      <c r="BG169" s="289" t="s">
        <v>854</v>
      </c>
      <c r="BH169" s="289" t="s">
        <v>854</v>
      </c>
      <c r="BI169" s="289" t="s">
        <v>854</v>
      </c>
      <c r="BJ169" s="289" t="s">
        <v>854</v>
      </c>
      <c r="BK169" s="289" t="s">
        <v>854</v>
      </c>
      <c r="BL169" s="289" t="s">
        <v>854</v>
      </c>
      <c r="BM169" s="289"/>
      <c r="BN169" s="289"/>
      <c r="BO169" s="289"/>
      <c r="BP169" s="289"/>
      <c r="BQ169" s="289"/>
      <c r="BR169" s="289"/>
      <c r="BS169" s="289"/>
      <c r="BT169" s="289"/>
      <c r="BU169" s="289"/>
      <c r="BV169" s="289"/>
      <c r="BW169" s="289"/>
      <c r="BY169" s="289"/>
      <c r="BZ169" s="289"/>
      <c r="CA169" s="289"/>
      <c r="CB169" s="289"/>
      <c r="CC169" s="289"/>
      <c r="CD169" s="289"/>
      <c r="CE169" s="289"/>
      <c r="CF169" s="289"/>
      <c r="CG169" s="289"/>
      <c r="CH169" s="289"/>
      <c r="CI169" s="289"/>
      <c r="CJ169" s="289"/>
      <c r="CK169" s="289"/>
      <c r="CL169" s="289"/>
      <c r="CM169" s="289"/>
      <c r="CN169" s="289"/>
      <c r="CO169" s="289"/>
      <c r="CP169" s="289"/>
      <c r="CQ169" s="289"/>
      <c r="CR169" s="289"/>
      <c r="CS169" s="289"/>
      <c r="CT169" s="289"/>
      <c r="CU169" s="289"/>
    </row>
    <row r="170" spans="2:99" ht="69" customHeight="1" x14ac:dyDescent="0.35">
      <c r="B170" s="720" t="s">
        <v>3120</v>
      </c>
      <c r="C170" s="303" t="s">
        <v>3113</v>
      </c>
      <c r="D170" s="282">
        <v>159</v>
      </c>
      <c r="E170" s="292"/>
      <c r="F170" s="287" t="s">
        <v>3122</v>
      </c>
      <c r="G170" s="284" t="s">
        <v>1852</v>
      </c>
      <c r="H170" s="284" t="s">
        <v>3121</v>
      </c>
      <c r="I170" s="287" t="s">
        <v>1586</v>
      </c>
      <c r="J170" s="284" t="s">
        <v>3127</v>
      </c>
      <c r="K170" s="284" t="s">
        <v>3127</v>
      </c>
      <c r="L170" s="284" t="s">
        <v>3127</v>
      </c>
      <c r="M170" s="284"/>
      <c r="N170" s="284" t="s">
        <v>3127</v>
      </c>
      <c r="O170" s="284" t="s">
        <v>3127</v>
      </c>
      <c r="P170" s="265"/>
      <c r="Q170" s="282">
        <v>159</v>
      </c>
      <c r="R170" s="284" t="s">
        <v>3127</v>
      </c>
      <c r="S170" s="284" t="s">
        <v>3127</v>
      </c>
      <c r="T170" s="284" t="s">
        <v>3127</v>
      </c>
      <c r="U170" s="284" t="s">
        <v>3127</v>
      </c>
      <c r="V170" s="284" t="s">
        <v>3127</v>
      </c>
      <c r="W170" s="284" t="s">
        <v>3127</v>
      </c>
      <c r="X170" s="284" t="s">
        <v>3127</v>
      </c>
      <c r="Y170" s="284" t="s">
        <v>3127</v>
      </c>
      <c r="Z170" s="284" t="s">
        <v>3127</v>
      </c>
      <c r="AA170" s="284" t="s">
        <v>3127</v>
      </c>
      <c r="AB170" s="284" t="s">
        <v>3127</v>
      </c>
      <c r="AC170" s="284"/>
      <c r="AD170" s="288"/>
      <c r="AE170" s="265"/>
      <c r="AF170" s="289"/>
      <c r="AG170" s="289"/>
      <c r="AH170" s="289"/>
      <c r="AI170" s="289"/>
      <c r="AJ170" s="289"/>
      <c r="AK170" s="289"/>
      <c r="AL170" s="289"/>
      <c r="AM170" s="289"/>
      <c r="AN170" s="287"/>
      <c r="AO170" s="265"/>
      <c r="AP170" s="289"/>
      <c r="AQ170" s="289"/>
      <c r="AR170" s="289"/>
      <c r="AS170" s="289"/>
      <c r="AU170" s="282"/>
      <c r="AV170" s="289"/>
      <c r="AW170" s="289"/>
      <c r="AX170" s="289"/>
      <c r="AY170" s="289"/>
      <c r="AZ170" s="290"/>
      <c r="BA170" s="289"/>
      <c r="BB170" s="289"/>
      <c r="BC170" s="289"/>
      <c r="BD170" s="289"/>
      <c r="BE170" s="289"/>
      <c r="BF170" s="289"/>
      <c r="BG170" s="289"/>
      <c r="BH170" s="289"/>
      <c r="BI170" s="289"/>
      <c r="BJ170" s="289"/>
      <c r="BK170" s="289"/>
      <c r="BL170" s="289"/>
      <c r="BM170" s="289"/>
      <c r="BN170" s="289"/>
      <c r="BO170" s="289"/>
      <c r="BP170" s="289"/>
      <c r="BQ170" s="289"/>
      <c r="BR170" s="289"/>
      <c r="BS170" s="289"/>
      <c r="BT170" s="289"/>
      <c r="BU170" s="289"/>
      <c r="BV170" s="289"/>
      <c r="BW170" s="289"/>
      <c r="BY170" s="289"/>
      <c r="BZ170" s="289"/>
      <c r="CA170" s="289"/>
      <c r="CB170" s="289"/>
      <c r="CC170" s="289"/>
      <c r="CD170" s="289"/>
      <c r="CE170" s="289"/>
      <c r="CF170" s="289"/>
      <c r="CG170" s="289"/>
      <c r="CH170" s="289"/>
      <c r="CI170" s="289"/>
      <c r="CJ170" s="289"/>
      <c r="CK170" s="289"/>
      <c r="CL170" s="289"/>
      <c r="CM170" s="289"/>
      <c r="CN170" s="289"/>
      <c r="CO170" s="289"/>
      <c r="CP170" s="289"/>
      <c r="CQ170" s="289"/>
      <c r="CR170" s="289"/>
      <c r="CS170" s="289"/>
      <c r="CT170" s="289"/>
      <c r="CU170" s="289"/>
    </row>
    <row r="171" spans="2:99" ht="62" customHeight="1" x14ac:dyDescent="0.35">
      <c r="B171" s="720" t="s">
        <v>3124</v>
      </c>
      <c r="C171" s="303" t="s">
        <v>3114</v>
      </c>
      <c r="D171" s="282">
        <v>160</v>
      </c>
      <c r="E171" s="292"/>
      <c r="F171" s="287" t="s">
        <v>3126</v>
      </c>
      <c r="G171" s="284" t="s">
        <v>1096</v>
      </c>
      <c r="H171" s="284" t="s">
        <v>290</v>
      </c>
      <c r="I171" s="283" t="s">
        <v>1251</v>
      </c>
      <c r="J171" s="284" t="s">
        <v>1098</v>
      </c>
      <c r="K171" s="284" t="s">
        <v>1184</v>
      </c>
      <c r="L171" s="283" t="s">
        <v>1139</v>
      </c>
      <c r="M171" s="285"/>
      <c r="N171" s="284" t="s">
        <v>1230</v>
      </c>
      <c r="O171" s="287" t="s">
        <v>3125</v>
      </c>
      <c r="P171" s="265"/>
      <c r="Q171" s="282">
        <v>160</v>
      </c>
      <c r="R171" s="286"/>
      <c r="S171" s="287" t="s">
        <v>1253</v>
      </c>
      <c r="T171" s="282" t="s">
        <v>1168</v>
      </c>
      <c r="U171" s="286"/>
      <c r="V171" s="286"/>
      <c r="W171" s="284" t="s">
        <v>1142</v>
      </c>
      <c r="X171" s="284">
        <v>2025</v>
      </c>
      <c r="Y171" s="284" t="s">
        <v>1143</v>
      </c>
      <c r="Z171" s="284" t="s">
        <v>1107</v>
      </c>
      <c r="AA171" s="284" t="s">
        <v>1224</v>
      </c>
      <c r="AB171" s="287" t="s">
        <v>1109</v>
      </c>
      <c r="AC171" s="284"/>
      <c r="AD171" s="288"/>
      <c r="AE171" s="265"/>
      <c r="AF171" s="289"/>
      <c r="AG171" s="289"/>
      <c r="AH171" s="289"/>
      <c r="AI171" s="289"/>
      <c r="AJ171" s="289"/>
      <c r="AK171" s="289"/>
      <c r="AL171" s="289"/>
      <c r="AM171" s="289"/>
      <c r="AN171" s="287"/>
      <c r="AO171" s="265"/>
      <c r="AP171" s="289"/>
      <c r="AQ171" s="289"/>
      <c r="AR171" s="289"/>
      <c r="AS171" s="289"/>
      <c r="AU171" s="282"/>
      <c r="AV171" s="289"/>
      <c r="AW171" s="289"/>
      <c r="AX171" s="289"/>
      <c r="AY171" s="289"/>
      <c r="AZ171" s="290"/>
      <c r="BA171" s="289"/>
      <c r="BB171" s="289"/>
      <c r="BC171" s="289"/>
      <c r="BD171" s="289"/>
      <c r="BE171" s="289"/>
      <c r="BF171" s="289"/>
      <c r="BG171" s="289"/>
      <c r="BH171" s="289"/>
      <c r="BI171" s="289"/>
      <c r="BJ171" s="289"/>
      <c r="BK171" s="289"/>
      <c r="BL171" s="289"/>
      <c r="BM171" s="289"/>
      <c r="BN171" s="289"/>
      <c r="BO171" s="289"/>
      <c r="BP171" s="289"/>
      <c r="BQ171" s="289"/>
      <c r="BR171" s="289"/>
      <c r="BS171" s="289"/>
      <c r="BT171" s="289"/>
      <c r="BU171" s="289"/>
      <c r="BV171" s="289"/>
      <c r="BW171" s="289"/>
      <c r="BY171" s="289"/>
      <c r="BZ171" s="289"/>
      <c r="CA171" s="289"/>
      <c r="CB171" s="289"/>
      <c r="CC171" s="289"/>
      <c r="CD171" s="289"/>
      <c r="CE171" s="289"/>
      <c r="CF171" s="289"/>
      <c r="CG171" s="289"/>
      <c r="CH171" s="289"/>
      <c r="CI171" s="289"/>
      <c r="CJ171" s="289"/>
      <c r="CK171" s="289"/>
      <c r="CL171" s="289"/>
      <c r="CM171" s="289"/>
      <c r="CN171" s="289"/>
      <c r="CO171" s="289"/>
      <c r="CP171" s="289"/>
      <c r="CQ171" s="289"/>
      <c r="CR171" s="289"/>
      <c r="CS171" s="289"/>
      <c r="CT171" s="289"/>
      <c r="CU171" s="289"/>
    </row>
    <row r="172" spans="2:99" ht="89.5" customHeight="1" x14ac:dyDescent="0.35">
      <c r="B172" s="720" t="s">
        <v>3013</v>
      </c>
      <c r="C172" s="303" t="s">
        <v>3115</v>
      </c>
      <c r="D172" s="282">
        <v>161</v>
      </c>
      <c r="E172" s="292"/>
      <c r="F172" s="287" t="s">
        <v>3132</v>
      </c>
      <c r="G172" s="284" t="s">
        <v>1096</v>
      </c>
      <c r="H172" s="284" t="s">
        <v>290</v>
      </c>
      <c r="I172" s="287" t="s">
        <v>3133</v>
      </c>
      <c r="J172" s="284" t="s">
        <v>1098</v>
      </c>
      <c r="K172" s="284" t="s">
        <v>1166</v>
      </c>
      <c r="L172" s="283" t="s">
        <v>1139</v>
      </c>
      <c r="M172" s="291"/>
      <c r="N172" s="284" t="s">
        <v>1230</v>
      </c>
      <c r="O172" s="287" t="s">
        <v>3134</v>
      </c>
      <c r="P172" s="265"/>
      <c r="Q172" s="282">
        <v>161</v>
      </c>
      <c r="R172" s="286"/>
      <c r="S172" s="287" t="s">
        <v>1751</v>
      </c>
      <c r="T172" s="282">
        <v>2</v>
      </c>
      <c r="U172" s="286"/>
      <c r="V172" s="286"/>
      <c r="W172" s="284" t="s">
        <v>1142</v>
      </c>
      <c r="X172" s="284">
        <v>2025</v>
      </c>
      <c r="Y172" s="284" t="s">
        <v>1976</v>
      </c>
      <c r="Z172" s="284" t="s">
        <v>1107</v>
      </c>
      <c r="AA172" s="284" t="s">
        <v>1144</v>
      </c>
      <c r="AB172" s="287" t="s">
        <v>1109</v>
      </c>
      <c r="AC172" s="284"/>
      <c r="AD172" s="288"/>
      <c r="AE172" s="265"/>
      <c r="AF172" s="289"/>
      <c r="AG172" s="289"/>
      <c r="AH172" s="289"/>
      <c r="AI172" s="289"/>
      <c r="AJ172" s="289"/>
      <c r="AK172" s="289"/>
      <c r="AL172" s="289"/>
      <c r="AM172" s="289"/>
      <c r="AN172" s="287"/>
      <c r="AO172" s="265"/>
      <c r="AP172" s="289"/>
      <c r="AQ172" s="289"/>
      <c r="AR172" s="289"/>
      <c r="AS172" s="289"/>
      <c r="AU172" s="282"/>
      <c r="AV172" s="289"/>
      <c r="AW172" s="289"/>
      <c r="AX172" s="289"/>
      <c r="AY172" s="289"/>
      <c r="AZ172" s="290"/>
      <c r="BA172" s="289"/>
      <c r="BB172" s="289"/>
      <c r="BC172" s="289"/>
      <c r="BD172" s="289"/>
      <c r="BE172" s="289"/>
      <c r="BF172" s="289"/>
      <c r="BG172" s="289"/>
      <c r="BH172" s="289"/>
      <c r="BI172" s="289"/>
      <c r="BJ172" s="289"/>
      <c r="BK172" s="289"/>
      <c r="BL172" s="289"/>
      <c r="BM172" s="289"/>
      <c r="BN172" s="289"/>
      <c r="BO172" s="289"/>
      <c r="BP172" s="289"/>
      <c r="BQ172" s="289"/>
      <c r="BR172" s="289"/>
      <c r="BS172" s="289"/>
      <c r="BT172" s="289"/>
      <c r="BU172" s="289"/>
      <c r="BV172" s="289"/>
      <c r="BW172" s="289"/>
      <c r="BY172" s="289"/>
      <c r="BZ172" s="289"/>
      <c r="CA172" s="289"/>
      <c r="CB172" s="289"/>
      <c r="CC172" s="289"/>
      <c r="CD172" s="289"/>
      <c r="CE172" s="289"/>
      <c r="CF172" s="289"/>
      <c r="CG172" s="289"/>
      <c r="CH172" s="289"/>
      <c r="CI172" s="289"/>
      <c r="CJ172" s="289"/>
      <c r="CK172" s="289"/>
      <c r="CL172" s="289"/>
      <c r="CM172" s="289"/>
      <c r="CN172" s="289"/>
      <c r="CO172" s="289"/>
      <c r="CP172" s="289"/>
      <c r="CQ172" s="289"/>
      <c r="CR172" s="289"/>
      <c r="CS172" s="289"/>
      <c r="CT172" s="289"/>
      <c r="CU172" s="289"/>
    </row>
    <row r="173" spans="2:99" ht="92" customHeight="1" x14ac:dyDescent="0.35">
      <c r="B173" s="720" t="s">
        <v>3015</v>
      </c>
      <c r="C173" s="303" t="s">
        <v>3116</v>
      </c>
      <c r="D173" s="282">
        <v>162</v>
      </c>
      <c r="E173" s="292"/>
      <c r="F173" s="287" t="s">
        <v>3137</v>
      </c>
      <c r="G173" s="284" t="s">
        <v>1096</v>
      </c>
      <c r="H173" s="284" t="s">
        <v>290</v>
      </c>
      <c r="I173" s="287" t="s">
        <v>3133</v>
      </c>
      <c r="J173" s="284" t="s">
        <v>1098</v>
      </c>
      <c r="K173" s="284" t="s">
        <v>1166</v>
      </c>
      <c r="L173" s="283" t="s">
        <v>1139</v>
      </c>
      <c r="M173" s="291"/>
      <c r="N173" s="284" t="s">
        <v>1230</v>
      </c>
      <c r="O173" s="287" t="s">
        <v>3138</v>
      </c>
      <c r="P173" s="265"/>
      <c r="Q173" s="282">
        <v>162</v>
      </c>
      <c r="R173" s="286"/>
      <c r="S173" s="287" t="s">
        <v>1751</v>
      </c>
      <c r="T173" s="282">
        <v>2</v>
      </c>
      <c r="U173" s="286"/>
      <c r="V173" s="286"/>
      <c r="W173" s="284" t="s">
        <v>1142</v>
      </c>
      <c r="X173" s="284">
        <v>2025</v>
      </c>
      <c r="Y173" s="284" t="s">
        <v>1976</v>
      </c>
      <c r="Z173" s="284" t="s">
        <v>1107</v>
      </c>
      <c r="AA173" s="284" t="s">
        <v>1144</v>
      </c>
      <c r="AB173" s="287" t="s">
        <v>1109</v>
      </c>
      <c r="AC173" s="284"/>
      <c r="AD173" s="288"/>
      <c r="AE173" s="265"/>
      <c r="AF173" s="289"/>
      <c r="AG173" s="289"/>
      <c r="AH173" s="289"/>
      <c r="AI173" s="289"/>
      <c r="AJ173" s="289"/>
      <c r="AK173" s="289"/>
      <c r="AL173" s="289"/>
      <c r="AM173" s="289"/>
      <c r="AN173" s="287"/>
      <c r="AO173" s="265"/>
      <c r="AP173" s="289"/>
      <c r="AQ173" s="289"/>
      <c r="AR173" s="289"/>
      <c r="AS173" s="289"/>
      <c r="AU173" s="282"/>
      <c r="AV173" s="289"/>
      <c r="AW173" s="289"/>
      <c r="AX173" s="289"/>
      <c r="AY173" s="289"/>
      <c r="AZ173" s="290"/>
      <c r="BA173" s="289"/>
      <c r="BB173" s="289"/>
      <c r="BC173" s="289"/>
      <c r="BD173" s="289"/>
      <c r="BE173" s="289"/>
      <c r="BF173" s="289"/>
      <c r="BG173" s="289"/>
      <c r="BH173" s="289"/>
      <c r="BI173" s="289"/>
      <c r="BJ173" s="289"/>
      <c r="BK173" s="289"/>
      <c r="BL173" s="289"/>
      <c r="BM173" s="289"/>
      <c r="BN173" s="289"/>
      <c r="BO173" s="289"/>
      <c r="BP173" s="289"/>
      <c r="BQ173" s="289"/>
      <c r="BR173" s="289"/>
      <c r="BS173" s="289"/>
      <c r="BT173" s="289"/>
      <c r="BU173" s="289"/>
      <c r="BV173" s="289"/>
      <c r="BW173" s="289"/>
      <c r="BY173" s="289"/>
      <c r="BZ173" s="289"/>
      <c r="CA173" s="289"/>
      <c r="CB173" s="289"/>
      <c r="CC173" s="289"/>
      <c r="CD173" s="289"/>
      <c r="CE173" s="289"/>
      <c r="CF173" s="289"/>
      <c r="CG173" s="289"/>
      <c r="CH173" s="289"/>
      <c r="CI173" s="289"/>
      <c r="CJ173" s="289"/>
      <c r="CK173" s="289"/>
      <c r="CL173" s="289"/>
      <c r="CM173" s="289"/>
      <c r="CN173" s="289"/>
      <c r="CO173" s="289"/>
      <c r="CP173" s="289"/>
      <c r="CQ173" s="289"/>
      <c r="CR173" s="289"/>
      <c r="CS173" s="289"/>
      <c r="CT173" s="289"/>
      <c r="CU173" s="289"/>
    </row>
    <row r="174" spans="2:99" ht="105" customHeight="1" x14ac:dyDescent="0.35">
      <c r="B174" s="720" t="s">
        <v>3128</v>
      </c>
      <c r="C174" s="303" t="s">
        <v>3117</v>
      </c>
      <c r="D174" s="282">
        <v>163</v>
      </c>
      <c r="E174" s="292"/>
      <c r="F174" s="283" t="s">
        <v>3129</v>
      </c>
      <c r="G174" s="284" t="s">
        <v>1096</v>
      </c>
      <c r="H174" s="284" t="s">
        <v>290</v>
      </c>
      <c r="I174" s="283" t="s">
        <v>1700</v>
      </c>
      <c r="J174" s="284" t="s">
        <v>1098</v>
      </c>
      <c r="K174" s="284" t="s">
        <v>1701</v>
      </c>
      <c r="L174" s="283" t="s">
        <v>1100</v>
      </c>
      <c r="M174" s="285"/>
      <c r="N174" s="284" t="s">
        <v>1129</v>
      </c>
      <c r="O174" s="283" t="s">
        <v>3144</v>
      </c>
      <c r="P174" s="265"/>
      <c r="Q174" s="282">
        <v>163</v>
      </c>
      <c r="R174" s="286"/>
      <c r="S174" s="287" t="s">
        <v>1703</v>
      </c>
      <c r="T174" s="282" t="s">
        <v>1168</v>
      </c>
      <c r="U174" s="286"/>
      <c r="V174" s="286"/>
      <c r="W174" s="284" t="s">
        <v>1142</v>
      </c>
      <c r="X174" s="284">
        <v>1989</v>
      </c>
      <c r="Y174" s="284" t="s">
        <v>1143</v>
      </c>
      <c r="Z174" s="284" t="s">
        <v>1107</v>
      </c>
      <c r="AA174" s="284" t="s">
        <v>1567</v>
      </c>
      <c r="AB174" s="287" t="s">
        <v>1109</v>
      </c>
      <c r="AC174" s="284"/>
      <c r="AD174" s="288"/>
      <c r="AE174" s="265"/>
      <c r="AF174" s="289"/>
      <c r="AG174" s="289"/>
      <c r="AH174" s="289"/>
      <c r="AI174" s="289"/>
      <c r="AJ174" s="289"/>
      <c r="AK174" s="289"/>
      <c r="AL174" s="289"/>
      <c r="AM174" s="289"/>
      <c r="AN174" s="287"/>
      <c r="AO174" s="265"/>
      <c r="AP174" s="289"/>
      <c r="AQ174" s="289"/>
      <c r="AR174" s="289"/>
      <c r="AS174" s="289"/>
      <c r="AU174" s="282"/>
      <c r="AV174" s="289"/>
      <c r="AW174" s="289"/>
      <c r="AX174" s="289"/>
      <c r="AY174" s="289"/>
      <c r="AZ174" s="290"/>
      <c r="BA174" s="289"/>
      <c r="BB174" s="289"/>
      <c r="BC174" s="289"/>
      <c r="BD174" s="289"/>
      <c r="BE174" s="289"/>
      <c r="BF174" s="289"/>
      <c r="BG174" s="289"/>
      <c r="BH174" s="289"/>
      <c r="BI174" s="289"/>
      <c r="BJ174" s="289"/>
      <c r="BK174" s="289"/>
      <c r="BL174" s="289"/>
      <c r="BM174" s="289"/>
      <c r="BN174" s="289"/>
      <c r="BO174" s="289"/>
      <c r="BP174" s="289"/>
      <c r="BQ174" s="289"/>
      <c r="BR174" s="289"/>
      <c r="BS174" s="289"/>
      <c r="BT174" s="289"/>
      <c r="BU174" s="289"/>
      <c r="BV174" s="289"/>
      <c r="BW174" s="289"/>
      <c r="BY174" s="289"/>
      <c r="BZ174" s="289"/>
      <c r="CA174" s="289"/>
      <c r="CB174" s="289"/>
      <c r="CC174" s="289"/>
      <c r="CD174" s="289"/>
      <c r="CE174" s="289"/>
      <c r="CF174" s="289"/>
      <c r="CG174" s="289"/>
      <c r="CH174" s="289"/>
      <c r="CI174" s="289"/>
      <c r="CJ174" s="289"/>
      <c r="CK174" s="289"/>
      <c r="CL174" s="289"/>
      <c r="CM174" s="289"/>
      <c r="CN174" s="289"/>
      <c r="CO174" s="289"/>
      <c r="CP174" s="289"/>
      <c r="CQ174" s="289"/>
      <c r="CR174" s="289"/>
      <c r="CS174" s="289"/>
      <c r="CT174" s="289"/>
      <c r="CU174" s="289"/>
    </row>
    <row r="175" spans="2:99" ht="113" customHeight="1" x14ac:dyDescent="0.35">
      <c r="B175" s="720" t="s">
        <v>3053</v>
      </c>
      <c r="C175" s="303" t="s">
        <v>3118</v>
      </c>
      <c r="D175" s="282">
        <v>164</v>
      </c>
      <c r="E175" s="292"/>
      <c r="F175" s="287" t="s">
        <v>3143</v>
      </c>
      <c r="G175" s="284" t="s">
        <v>1096</v>
      </c>
      <c r="H175" s="284" t="s">
        <v>290</v>
      </c>
      <c r="I175" s="287" t="s">
        <v>1708</v>
      </c>
      <c r="J175" s="284" t="s">
        <v>1098</v>
      </c>
      <c r="K175" s="284" t="s">
        <v>1695</v>
      </c>
      <c r="L175" s="287" t="s">
        <v>1709</v>
      </c>
      <c r="M175" s="291"/>
      <c r="N175" s="284" t="s">
        <v>1129</v>
      </c>
      <c r="O175" s="287" t="s">
        <v>3146</v>
      </c>
      <c r="P175" s="265"/>
      <c r="Q175" s="282">
        <v>164</v>
      </c>
      <c r="R175" s="286"/>
      <c r="S175" s="287" t="s">
        <v>1240</v>
      </c>
      <c r="T175" s="282" t="s">
        <v>1711</v>
      </c>
      <c r="U175" s="286"/>
      <c r="V175" s="286"/>
      <c r="W175" s="284" t="s">
        <v>1142</v>
      </c>
      <c r="X175" s="284">
        <v>2025</v>
      </c>
      <c r="Y175" s="284">
        <v>2025</v>
      </c>
      <c r="Z175" s="284" t="s">
        <v>1107</v>
      </c>
      <c r="AA175" s="284" t="s">
        <v>1567</v>
      </c>
      <c r="AB175" s="287" t="s">
        <v>1109</v>
      </c>
      <c r="AC175" s="284"/>
      <c r="AD175" s="288"/>
      <c r="AE175" s="265"/>
      <c r="AF175" s="289"/>
      <c r="AG175" s="289"/>
      <c r="AH175" s="289"/>
      <c r="AI175" s="289"/>
      <c r="AJ175" s="289"/>
      <c r="AK175" s="289"/>
      <c r="AL175" s="289"/>
      <c r="AM175" s="289"/>
      <c r="AN175" s="287"/>
      <c r="AO175" s="265"/>
      <c r="AP175" s="289"/>
      <c r="AQ175" s="289"/>
      <c r="AR175" s="289"/>
      <c r="AS175" s="289"/>
      <c r="AU175" s="282"/>
      <c r="AV175" s="289"/>
      <c r="AW175" s="289"/>
      <c r="AX175" s="289"/>
      <c r="AY175" s="289"/>
      <c r="AZ175" s="290"/>
      <c r="BA175" s="289"/>
      <c r="BB175" s="289"/>
      <c r="BC175" s="289"/>
      <c r="BD175" s="289"/>
      <c r="BE175" s="289"/>
      <c r="BF175" s="289"/>
      <c r="BG175" s="289"/>
      <c r="BH175" s="289"/>
      <c r="BI175" s="289"/>
      <c r="BJ175" s="289"/>
      <c r="BK175" s="289"/>
      <c r="BL175" s="289"/>
      <c r="BM175" s="289"/>
      <c r="BN175" s="289"/>
      <c r="BO175" s="289"/>
      <c r="BP175" s="289"/>
      <c r="BQ175" s="289"/>
      <c r="BR175" s="289"/>
      <c r="BS175" s="289"/>
      <c r="BT175" s="289"/>
      <c r="BU175" s="289"/>
      <c r="BV175" s="289"/>
      <c r="BW175" s="289"/>
      <c r="BY175" s="289"/>
      <c r="BZ175" s="289"/>
      <c r="CA175" s="289"/>
      <c r="CB175" s="289"/>
      <c r="CC175" s="289"/>
      <c r="CD175" s="289"/>
      <c r="CE175" s="289"/>
      <c r="CF175" s="289"/>
      <c r="CG175" s="289"/>
      <c r="CH175" s="289"/>
      <c r="CI175" s="289"/>
      <c r="CJ175" s="289"/>
      <c r="CK175" s="289"/>
      <c r="CL175" s="289"/>
      <c r="CM175" s="289"/>
      <c r="CN175" s="289"/>
      <c r="CO175" s="289"/>
      <c r="CP175" s="289"/>
      <c r="CQ175" s="289"/>
      <c r="CR175" s="289"/>
      <c r="CS175" s="289"/>
      <c r="CT175" s="289"/>
      <c r="CU175" s="289"/>
    </row>
    <row r="176" spans="2:99" ht="124" customHeight="1" x14ac:dyDescent="0.35">
      <c r="B176" s="720" t="s">
        <v>3139</v>
      </c>
      <c r="C176" s="303" t="s">
        <v>3119</v>
      </c>
      <c r="D176" s="282">
        <v>165</v>
      </c>
      <c r="E176" s="292"/>
      <c r="F176" s="287" t="s">
        <v>3142</v>
      </c>
      <c r="G176" s="284" t="s">
        <v>1096</v>
      </c>
      <c r="H176" s="284" t="s">
        <v>290</v>
      </c>
      <c r="I176" s="287" t="s">
        <v>1721</v>
      </c>
      <c r="J176" s="284" t="s">
        <v>1098</v>
      </c>
      <c r="K176" s="284" t="s">
        <v>1695</v>
      </c>
      <c r="L176" s="287" t="s">
        <v>1709</v>
      </c>
      <c r="M176" s="291"/>
      <c r="N176" s="284" t="s">
        <v>1129</v>
      </c>
      <c r="O176" s="287" t="s">
        <v>3145</v>
      </c>
      <c r="P176" s="265"/>
      <c r="Q176" s="282">
        <v>165</v>
      </c>
      <c r="R176" s="286"/>
      <c r="S176" s="287" t="s">
        <v>1240</v>
      </c>
      <c r="T176" s="282" t="s">
        <v>1723</v>
      </c>
      <c r="U176" s="286"/>
      <c r="V176" s="286"/>
      <c r="W176" s="284" t="s">
        <v>1105</v>
      </c>
      <c r="X176" s="284">
        <v>2025</v>
      </c>
      <c r="Y176" s="284">
        <v>2028</v>
      </c>
      <c r="Z176" s="284" t="s">
        <v>1107</v>
      </c>
      <c r="AA176" s="284" t="s">
        <v>1567</v>
      </c>
      <c r="AB176" s="287" t="s">
        <v>1109</v>
      </c>
      <c r="AC176" s="284"/>
      <c r="AD176" s="288"/>
      <c r="AE176" s="265"/>
      <c r="AF176" s="289"/>
      <c r="AG176" s="289"/>
      <c r="AH176" s="289"/>
      <c r="AI176" s="289"/>
      <c r="AJ176" s="289"/>
      <c r="AK176" s="289"/>
      <c r="AL176" s="289"/>
      <c r="AM176" s="289"/>
      <c r="AN176" s="287"/>
      <c r="AO176" s="265"/>
      <c r="AP176" s="289"/>
      <c r="AQ176" s="289"/>
      <c r="AR176" s="289"/>
      <c r="AS176" s="289"/>
      <c r="AU176" s="282"/>
      <c r="AV176" s="289"/>
      <c r="AW176" s="289"/>
      <c r="AX176" s="289"/>
      <c r="AY176" s="289"/>
      <c r="AZ176" s="290"/>
      <c r="BA176" s="289"/>
      <c r="BB176" s="289"/>
      <c r="BC176" s="289"/>
      <c r="BD176" s="289"/>
      <c r="BE176" s="289"/>
      <c r="BF176" s="289"/>
      <c r="BG176" s="289"/>
      <c r="BH176" s="289"/>
      <c r="BI176" s="289"/>
      <c r="BJ176" s="289"/>
      <c r="BK176" s="289"/>
      <c r="BL176" s="289"/>
      <c r="BM176" s="289"/>
      <c r="BN176" s="289"/>
      <c r="BO176" s="289"/>
      <c r="BP176" s="289"/>
      <c r="BQ176" s="289"/>
      <c r="BR176" s="289"/>
      <c r="BS176" s="289"/>
      <c r="BT176" s="289"/>
      <c r="BU176" s="289"/>
      <c r="BV176" s="289"/>
      <c r="BW176" s="289"/>
      <c r="BY176" s="289"/>
      <c r="BZ176" s="289"/>
      <c r="CA176" s="289"/>
      <c r="CB176" s="289"/>
      <c r="CC176" s="289"/>
      <c r="CD176" s="289"/>
      <c r="CE176" s="289"/>
      <c r="CF176" s="289"/>
      <c r="CG176" s="289"/>
      <c r="CH176" s="289"/>
      <c r="CI176" s="289"/>
      <c r="CJ176" s="289"/>
      <c r="CK176" s="289"/>
      <c r="CL176" s="289"/>
      <c r="CM176" s="289"/>
      <c r="CN176" s="289"/>
      <c r="CO176" s="289"/>
      <c r="CP176" s="289"/>
      <c r="CQ176" s="289"/>
      <c r="CR176" s="289"/>
      <c r="CS176" s="289"/>
      <c r="CT176" s="289"/>
      <c r="CU176" s="289"/>
    </row>
    <row r="178" spans="2:18" ht="46.5" x14ac:dyDescent="0.35">
      <c r="C178" s="281" t="s">
        <v>22</v>
      </c>
    </row>
    <row r="180" spans="2:18" ht="17.5" x14ac:dyDescent="0.35">
      <c r="B180" s="296" t="s">
        <v>23</v>
      </c>
      <c r="C180" s="238"/>
      <c r="D180" s="238"/>
      <c r="E180" s="238"/>
      <c r="F180" s="238"/>
      <c r="G180" s="238"/>
      <c r="H180" s="238"/>
      <c r="I180" s="238"/>
      <c r="J180" s="238"/>
      <c r="K180" s="238"/>
      <c r="L180" s="238"/>
      <c r="M180" s="238"/>
      <c r="N180" s="238"/>
      <c r="O180" s="238"/>
      <c r="P180" s="238"/>
      <c r="Q180" s="238"/>
      <c r="R180" s="238"/>
    </row>
    <row r="181" spans="2:18" ht="15" x14ac:dyDescent="0.35">
      <c r="B181" s="222" t="s">
        <v>1996</v>
      </c>
      <c r="C181" s="238"/>
      <c r="D181" s="238"/>
      <c r="E181" s="238"/>
      <c r="F181" s="238"/>
      <c r="G181" s="238"/>
      <c r="H181" s="238"/>
      <c r="I181" s="238"/>
      <c r="J181" s="238"/>
      <c r="K181" s="238"/>
      <c r="L181" s="238"/>
      <c r="M181" s="238"/>
      <c r="N181" s="238"/>
      <c r="O181" s="238"/>
      <c r="P181" s="238"/>
      <c r="Q181" s="238"/>
      <c r="R181" s="238"/>
    </row>
    <row r="182" spans="2:18" ht="15.5" x14ac:dyDescent="0.35">
      <c r="B182" s="225" t="s">
        <v>1997</v>
      </c>
      <c r="C182" s="238"/>
      <c r="D182" s="238"/>
      <c r="E182" s="238"/>
      <c r="F182" s="238"/>
      <c r="G182" s="238"/>
      <c r="H182" s="238"/>
      <c r="I182" s="238"/>
      <c r="J182" s="238"/>
      <c r="K182" s="238"/>
      <c r="L182" s="238"/>
      <c r="M182" s="238"/>
      <c r="N182" s="238"/>
      <c r="O182" s="238"/>
      <c r="P182" s="238"/>
      <c r="Q182" s="238"/>
      <c r="R182" s="238"/>
    </row>
    <row r="183" spans="2:18" x14ac:dyDescent="0.35">
      <c r="B183" s="744" t="s">
        <v>1998</v>
      </c>
      <c r="C183" s="744"/>
      <c r="D183" s="744"/>
      <c r="E183" s="744"/>
      <c r="F183" s="744"/>
      <c r="G183" s="744"/>
      <c r="H183" s="744"/>
      <c r="I183" s="744"/>
      <c r="J183" s="744"/>
      <c r="K183" s="238"/>
      <c r="L183" s="238"/>
      <c r="M183" s="238"/>
      <c r="N183" s="238"/>
      <c r="O183" s="238"/>
      <c r="P183" s="238"/>
      <c r="Q183" s="238"/>
      <c r="R183" s="238"/>
    </row>
    <row r="184" spans="2:18" x14ac:dyDescent="0.35">
      <c r="B184" s="744" t="s">
        <v>1999</v>
      </c>
      <c r="C184" s="744"/>
      <c r="D184" s="744"/>
      <c r="E184" s="744"/>
      <c r="F184" s="744"/>
      <c r="G184" s="744"/>
      <c r="H184" s="744"/>
      <c r="I184" s="744"/>
      <c r="J184" s="744"/>
      <c r="K184" s="238"/>
      <c r="L184" s="238"/>
      <c r="M184" s="238"/>
      <c r="N184" s="238"/>
      <c r="O184" s="238"/>
      <c r="P184" s="238"/>
      <c r="Q184" s="238"/>
      <c r="R184" s="238"/>
    </row>
    <row r="185" spans="2:18" x14ac:dyDescent="0.35">
      <c r="B185" s="744" t="s">
        <v>2000</v>
      </c>
      <c r="C185" s="744"/>
      <c r="D185" s="744"/>
      <c r="E185" s="744"/>
      <c r="F185" s="744"/>
      <c r="G185" s="744"/>
      <c r="H185" s="744"/>
      <c r="I185" s="744"/>
      <c r="J185" s="744"/>
      <c r="K185" s="238"/>
      <c r="L185" s="238"/>
      <c r="M185" s="238"/>
      <c r="N185" s="238"/>
      <c r="O185" s="238"/>
      <c r="P185" s="238"/>
      <c r="Q185" s="238"/>
      <c r="R185" s="238"/>
    </row>
    <row r="186" spans="2:18" x14ac:dyDescent="0.35">
      <c r="B186" s="744" t="s">
        <v>2001</v>
      </c>
      <c r="C186" s="744"/>
      <c r="D186" s="744"/>
      <c r="E186" s="744"/>
      <c r="F186" s="744"/>
      <c r="G186" s="744"/>
      <c r="H186" s="744"/>
      <c r="I186" s="744"/>
      <c r="J186" s="744"/>
      <c r="K186" s="238"/>
      <c r="L186" s="238"/>
      <c r="M186" s="238"/>
      <c r="N186" s="238"/>
      <c r="O186" s="238"/>
      <c r="P186" s="238"/>
      <c r="Q186" s="238"/>
      <c r="R186" s="238"/>
    </row>
    <row r="187" spans="2:18" x14ac:dyDescent="0.35">
      <c r="B187" s="744" t="s">
        <v>2002</v>
      </c>
      <c r="C187" s="744"/>
      <c r="D187" s="744"/>
      <c r="E187" s="744"/>
      <c r="F187" s="744"/>
      <c r="G187" s="744"/>
      <c r="H187" s="744"/>
      <c r="I187" s="744"/>
      <c r="J187" s="744"/>
      <c r="K187" s="238"/>
      <c r="L187" s="238"/>
      <c r="M187" s="238"/>
      <c r="N187" s="238"/>
      <c r="O187" s="238"/>
      <c r="P187" s="238"/>
      <c r="Q187" s="238"/>
      <c r="R187" s="238"/>
    </row>
    <row r="188" spans="2:18" x14ac:dyDescent="0.35">
      <c r="B188" s="744" t="s">
        <v>2003</v>
      </c>
      <c r="C188" s="744"/>
      <c r="D188" s="744"/>
      <c r="E188" s="744"/>
      <c r="F188" s="744"/>
      <c r="G188" s="744"/>
      <c r="H188" s="744"/>
      <c r="I188" s="744"/>
      <c r="J188" s="744"/>
      <c r="K188" s="238"/>
      <c r="L188" s="238"/>
      <c r="M188" s="238"/>
      <c r="N188" s="238"/>
      <c r="O188" s="238"/>
      <c r="P188" s="238"/>
      <c r="Q188" s="238"/>
      <c r="R188" s="238"/>
    </row>
    <row r="189" spans="2:18" ht="15.5" x14ac:dyDescent="0.35">
      <c r="B189" s="225" t="s">
        <v>2004</v>
      </c>
      <c r="C189" s="238"/>
      <c r="D189" s="238"/>
      <c r="E189" s="238"/>
      <c r="F189" s="238"/>
      <c r="G189" s="238"/>
      <c r="H189" s="238"/>
      <c r="I189" s="238"/>
      <c r="J189" s="238"/>
      <c r="K189" s="238"/>
      <c r="L189" s="238"/>
      <c r="M189" s="238"/>
      <c r="N189" s="238"/>
      <c r="O189" s="238"/>
      <c r="P189" s="238"/>
      <c r="Q189" s="238"/>
      <c r="R189" s="238"/>
    </row>
    <row r="190" spans="2:18" ht="15.5" x14ac:dyDescent="0.35">
      <c r="B190" s="721" t="s">
        <v>2005</v>
      </c>
      <c r="C190" s="721"/>
      <c r="D190" s="721"/>
      <c r="E190" s="721"/>
      <c r="F190" s="721"/>
      <c r="G190" s="721"/>
      <c r="H190" s="721"/>
      <c r="I190" s="721"/>
      <c r="J190" s="721"/>
      <c r="K190" s="238"/>
      <c r="L190" s="238"/>
      <c r="M190" s="238"/>
      <c r="N190" s="238"/>
      <c r="O190" s="238"/>
      <c r="P190" s="238"/>
      <c r="Q190" s="238"/>
      <c r="R190" s="238"/>
    </row>
    <row r="191" spans="2:18" ht="15.5" x14ac:dyDescent="0.35">
      <c r="B191" s="225" t="s">
        <v>2006</v>
      </c>
      <c r="C191" s="238"/>
      <c r="D191" s="238"/>
      <c r="E191" s="238"/>
      <c r="F191" s="238"/>
      <c r="G191" s="238"/>
      <c r="H191" s="238"/>
      <c r="I191" s="238"/>
      <c r="J191" s="238"/>
      <c r="K191" s="238"/>
      <c r="L191" s="238"/>
      <c r="M191" s="238"/>
      <c r="N191" s="238"/>
      <c r="O191" s="238"/>
      <c r="P191" s="238"/>
      <c r="Q191" s="238"/>
      <c r="R191" s="238"/>
    </row>
    <row r="192" spans="2:18" x14ac:dyDescent="0.35">
      <c r="B192" s="744" t="s">
        <v>2007</v>
      </c>
      <c r="C192" s="744"/>
      <c r="D192" s="744"/>
      <c r="E192" s="744"/>
      <c r="F192" s="744"/>
      <c r="G192" s="744"/>
      <c r="H192" s="744"/>
      <c r="I192" s="744"/>
      <c r="J192" s="744"/>
      <c r="K192" s="238"/>
      <c r="L192" s="238"/>
      <c r="M192" s="238"/>
      <c r="N192" s="238"/>
      <c r="O192" s="238"/>
      <c r="P192" s="238"/>
      <c r="Q192" s="238"/>
      <c r="R192" s="238"/>
    </row>
    <row r="193" spans="2:18" x14ac:dyDescent="0.35">
      <c r="B193" s="744" t="s">
        <v>2008</v>
      </c>
      <c r="C193" s="744"/>
      <c r="D193" s="744"/>
      <c r="E193" s="744"/>
      <c r="F193" s="744"/>
      <c r="G193" s="744"/>
      <c r="H193" s="744"/>
      <c r="I193" s="744"/>
      <c r="J193" s="744"/>
      <c r="K193" s="238"/>
      <c r="L193" s="238"/>
      <c r="M193" s="238"/>
      <c r="N193" s="238"/>
      <c r="O193" s="238"/>
      <c r="P193" s="238"/>
      <c r="Q193" s="238"/>
      <c r="R193" s="238"/>
    </row>
    <row r="194" spans="2:18" x14ac:dyDescent="0.35">
      <c r="B194" s="744" t="s">
        <v>2009</v>
      </c>
      <c r="C194" s="744"/>
      <c r="D194" s="744"/>
      <c r="E194" s="744"/>
      <c r="F194" s="744"/>
      <c r="G194" s="744"/>
      <c r="H194" s="744"/>
      <c r="I194" s="744"/>
      <c r="J194" s="744"/>
      <c r="K194" s="238"/>
      <c r="L194" s="238"/>
      <c r="M194" s="238"/>
      <c r="N194" s="238"/>
      <c r="O194" s="238"/>
      <c r="P194" s="238"/>
      <c r="Q194" s="238"/>
      <c r="R194" s="238"/>
    </row>
    <row r="195" spans="2:18" x14ac:dyDescent="0.35">
      <c r="B195" s="744" t="s">
        <v>2010</v>
      </c>
      <c r="C195" s="744"/>
      <c r="D195" s="744"/>
      <c r="E195" s="744"/>
      <c r="F195" s="744"/>
      <c r="G195" s="744"/>
      <c r="H195" s="744"/>
      <c r="I195" s="744"/>
      <c r="J195" s="744"/>
      <c r="K195" s="238"/>
      <c r="L195" s="238"/>
      <c r="M195" s="238"/>
      <c r="N195" s="238"/>
      <c r="O195" s="238"/>
      <c r="P195" s="238"/>
      <c r="Q195" s="238"/>
      <c r="R195" s="238"/>
    </row>
    <row r="196" spans="2:18" x14ac:dyDescent="0.35">
      <c r="B196" s="222" t="s">
        <v>2011</v>
      </c>
      <c r="C196" s="238"/>
      <c r="D196" s="238"/>
      <c r="E196" s="238"/>
      <c r="F196" s="238"/>
      <c r="G196" s="238"/>
      <c r="H196" s="238"/>
      <c r="I196" s="238"/>
      <c r="J196" s="238"/>
      <c r="K196" s="238"/>
      <c r="L196" s="238"/>
      <c r="M196" s="238"/>
      <c r="N196" s="238"/>
      <c r="O196" s="238"/>
      <c r="P196" s="238"/>
      <c r="Q196" s="238"/>
      <c r="R196" s="238"/>
    </row>
    <row r="197" spans="2:18" x14ac:dyDescent="0.35">
      <c r="B197" s="222" t="s">
        <v>2012</v>
      </c>
      <c r="C197" s="238"/>
      <c r="D197" s="238"/>
      <c r="E197" s="238"/>
      <c r="F197" s="238"/>
      <c r="G197" s="238"/>
      <c r="H197" s="238"/>
      <c r="I197" s="238"/>
      <c r="J197" s="238"/>
      <c r="K197" s="238"/>
      <c r="L197" s="238"/>
      <c r="M197" s="238"/>
      <c r="N197" s="238"/>
      <c r="O197" s="238"/>
      <c r="P197" s="238"/>
      <c r="Q197" s="238"/>
      <c r="R197" s="238"/>
    </row>
    <row r="198" spans="2:18" x14ac:dyDescent="0.35">
      <c r="B198" s="744" t="s">
        <v>2013</v>
      </c>
      <c r="C198" s="744"/>
      <c r="D198" s="744"/>
      <c r="E198" s="744"/>
      <c r="F198" s="744"/>
      <c r="G198" s="744"/>
      <c r="H198" s="744"/>
      <c r="I198" s="744"/>
      <c r="J198" s="744"/>
      <c r="K198" s="238"/>
      <c r="L198" s="238"/>
      <c r="M198" s="238"/>
      <c r="N198" s="238"/>
      <c r="O198" s="238"/>
      <c r="P198" s="238"/>
      <c r="Q198" s="238"/>
      <c r="R198" s="238"/>
    </row>
    <row r="199" spans="2:18" x14ac:dyDescent="0.35">
      <c r="B199" s="222" t="s">
        <v>2014</v>
      </c>
      <c r="C199" s="238"/>
      <c r="D199" s="238"/>
      <c r="E199" s="238"/>
      <c r="F199" s="238"/>
      <c r="G199" s="238"/>
      <c r="H199" s="238"/>
      <c r="I199" s="238"/>
      <c r="J199" s="238"/>
      <c r="K199" s="238"/>
      <c r="L199" s="238"/>
      <c r="M199" s="238"/>
      <c r="N199" s="238"/>
      <c r="O199" s="238"/>
      <c r="P199" s="238"/>
      <c r="Q199" s="238"/>
      <c r="R199" s="238"/>
    </row>
    <row r="200" spans="2:18" ht="15.5" x14ac:dyDescent="0.35">
      <c r="B200" s="225" t="s">
        <v>2015</v>
      </c>
      <c r="C200" s="238"/>
      <c r="D200" s="238"/>
      <c r="E200" s="238"/>
      <c r="F200" s="238"/>
      <c r="G200" s="238"/>
      <c r="H200" s="238"/>
      <c r="I200" s="238"/>
      <c r="J200" s="238"/>
      <c r="K200" s="238"/>
      <c r="L200" s="238"/>
      <c r="M200" s="238"/>
      <c r="N200" s="238"/>
      <c r="O200" s="238"/>
      <c r="P200" s="238"/>
      <c r="Q200" s="238"/>
      <c r="R200" s="238"/>
    </row>
    <row r="201" spans="2:18" ht="15.5" x14ac:dyDescent="0.35">
      <c r="B201" s="225" t="s">
        <v>2016</v>
      </c>
      <c r="C201" s="238"/>
      <c r="D201" s="238"/>
      <c r="E201" s="238"/>
      <c r="F201" s="238"/>
      <c r="G201" s="238"/>
      <c r="H201" s="238"/>
      <c r="I201" s="238"/>
      <c r="J201" s="238"/>
      <c r="K201" s="238"/>
      <c r="L201" s="238"/>
      <c r="M201" s="238"/>
      <c r="N201" s="238"/>
      <c r="O201" s="238"/>
      <c r="P201" s="238"/>
      <c r="Q201" s="238"/>
      <c r="R201" s="238"/>
    </row>
    <row r="202" spans="2:18" ht="15.5" x14ac:dyDescent="0.35">
      <c r="B202" s="225" t="s">
        <v>2017</v>
      </c>
      <c r="C202" s="238"/>
      <c r="D202" s="238"/>
      <c r="E202" s="238"/>
      <c r="F202" s="238"/>
      <c r="G202" s="238"/>
      <c r="H202" s="238"/>
      <c r="I202" s="238"/>
      <c r="J202" s="238"/>
      <c r="K202" s="238"/>
      <c r="L202" s="238"/>
      <c r="M202" s="238"/>
      <c r="N202" s="238"/>
      <c r="O202" s="238"/>
      <c r="P202" s="238"/>
      <c r="Q202" s="238"/>
      <c r="R202" s="238"/>
    </row>
    <row r="203" spans="2:18" ht="15.5" x14ac:dyDescent="0.35">
      <c r="B203" s="225" t="s">
        <v>2018</v>
      </c>
      <c r="C203" s="238"/>
      <c r="D203" s="238"/>
      <c r="E203" s="238"/>
      <c r="F203" s="238"/>
      <c r="G203" s="238"/>
      <c r="H203" s="238"/>
      <c r="I203" s="238"/>
      <c r="J203" s="238"/>
      <c r="K203" s="238"/>
      <c r="L203" s="238"/>
      <c r="M203" s="238"/>
      <c r="N203" s="238"/>
      <c r="O203" s="238"/>
      <c r="P203" s="238"/>
      <c r="Q203" s="238"/>
      <c r="R203" s="238"/>
    </row>
    <row r="204" spans="2:18" ht="15.5" x14ac:dyDescent="0.35">
      <c r="B204" s="225" t="s">
        <v>2019</v>
      </c>
      <c r="C204" s="238"/>
      <c r="D204" s="238"/>
      <c r="E204" s="238"/>
      <c r="F204" s="238"/>
      <c r="G204" s="238"/>
      <c r="H204" s="238"/>
      <c r="I204" s="238"/>
      <c r="J204" s="238"/>
      <c r="K204" s="238"/>
      <c r="L204" s="238"/>
      <c r="M204" s="238"/>
      <c r="N204" s="238"/>
      <c r="O204" s="238"/>
      <c r="P204" s="238"/>
      <c r="Q204" s="238"/>
      <c r="R204" s="238"/>
    </row>
    <row r="205" spans="2:18" ht="15.5" x14ac:dyDescent="0.35">
      <c r="B205" s="225" t="s">
        <v>2020</v>
      </c>
      <c r="C205" s="238"/>
      <c r="D205" s="238"/>
      <c r="E205" s="238"/>
      <c r="F205" s="238"/>
      <c r="G205" s="238"/>
      <c r="H205" s="238"/>
      <c r="I205" s="238"/>
      <c r="J205" s="238"/>
      <c r="K205" s="238"/>
      <c r="L205" s="238"/>
      <c r="M205" s="238"/>
      <c r="N205" s="238"/>
      <c r="O205" s="238"/>
      <c r="P205" s="238"/>
      <c r="Q205" s="238"/>
      <c r="R205" s="238"/>
    </row>
    <row r="206" spans="2:18" ht="15.5" x14ac:dyDescent="0.35">
      <c r="B206" s="721" t="s">
        <v>2021</v>
      </c>
      <c r="C206" s="721"/>
      <c r="D206" s="721"/>
      <c r="E206" s="721"/>
      <c r="F206" s="721"/>
      <c r="G206" s="721"/>
      <c r="H206" s="721"/>
      <c r="I206" s="721"/>
      <c r="J206" s="721"/>
      <c r="K206" s="721"/>
      <c r="L206" s="721"/>
      <c r="M206" s="238"/>
      <c r="N206" s="238"/>
      <c r="O206" s="238"/>
      <c r="P206" s="238"/>
      <c r="Q206" s="238"/>
      <c r="R206" s="238"/>
    </row>
    <row r="207" spans="2:18" ht="15.5" x14ac:dyDescent="0.35">
      <c r="B207" s="721" t="s">
        <v>2022</v>
      </c>
      <c r="C207" s="721"/>
      <c r="D207" s="721"/>
      <c r="E207" s="721"/>
      <c r="F207" s="721"/>
      <c r="G207" s="721"/>
      <c r="H207" s="721"/>
      <c r="I207" s="721"/>
      <c r="J207" s="721"/>
      <c r="K207" s="238"/>
      <c r="L207" s="238"/>
      <c r="M207" s="238"/>
      <c r="N207" s="238"/>
      <c r="O207" s="238"/>
      <c r="P207" s="238"/>
      <c r="Q207" s="238"/>
      <c r="R207" s="238"/>
    </row>
    <row r="208" spans="2:18" ht="15.5" x14ac:dyDescent="0.35">
      <c r="B208" s="225" t="s">
        <v>2023</v>
      </c>
      <c r="C208" s="238"/>
      <c r="D208" s="238"/>
      <c r="E208" s="238"/>
      <c r="F208" s="238"/>
      <c r="G208" s="238"/>
      <c r="H208" s="238"/>
      <c r="I208" s="238"/>
      <c r="J208" s="238"/>
      <c r="K208" s="238"/>
      <c r="L208" s="238"/>
      <c r="M208" s="238"/>
      <c r="N208" s="238"/>
      <c r="O208" s="238"/>
      <c r="P208" s="238"/>
      <c r="Q208" s="238"/>
      <c r="R208" s="238"/>
    </row>
    <row r="209" spans="2:18" ht="15.5" x14ac:dyDescent="0.35">
      <c r="B209" s="721" t="s">
        <v>2024</v>
      </c>
      <c r="C209" s="721"/>
      <c r="D209" s="721"/>
      <c r="E209" s="721"/>
      <c r="F209" s="721"/>
      <c r="G209" s="721"/>
      <c r="H209" s="721"/>
      <c r="I209" s="721"/>
      <c r="J209" s="721"/>
      <c r="K209" s="238"/>
      <c r="L209" s="238"/>
      <c r="M209" s="238"/>
      <c r="N209" s="238"/>
      <c r="O209" s="238"/>
      <c r="P209" s="238"/>
      <c r="Q209" s="238"/>
      <c r="R209" s="238"/>
    </row>
    <row r="210" spans="2:18" ht="15.5" x14ac:dyDescent="0.35">
      <c r="B210" s="225" t="s">
        <v>2025</v>
      </c>
      <c r="C210" s="238"/>
      <c r="D210" s="238"/>
      <c r="E210" s="238"/>
      <c r="F210" s="238"/>
      <c r="G210" s="238"/>
      <c r="H210" s="238"/>
      <c r="I210" s="238"/>
      <c r="J210" s="238"/>
      <c r="K210" s="238"/>
      <c r="L210" s="238"/>
      <c r="M210" s="238"/>
      <c r="N210" s="238"/>
      <c r="O210" s="238"/>
      <c r="P210" s="238"/>
      <c r="Q210" s="238"/>
      <c r="R210" s="238"/>
    </row>
    <row r="211" spans="2:18" ht="15.5" x14ac:dyDescent="0.35">
      <c r="B211" s="225" t="s">
        <v>2026</v>
      </c>
      <c r="C211" s="238"/>
      <c r="D211" s="238"/>
      <c r="E211" s="238"/>
      <c r="F211" s="238"/>
      <c r="G211" s="238"/>
      <c r="H211" s="238"/>
      <c r="I211" s="238"/>
      <c r="J211" s="238"/>
      <c r="K211" s="238"/>
      <c r="L211" s="238"/>
      <c r="M211" s="238"/>
      <c r="N211" s="238"/>
      <c r="O211" s="238"/>
      <c r="P211" s="238"/>
      <c r="Q211" s="238"/>
      <c r="R211" s="238"/>
    </row>
    <row r="212" spans="2:18" ht="15.5" x14ac:dyDescent="0.35">
      <c r="B212" s="721" t="s">
        <v>2027</v>
      </c>
      <c r="C212" s="721"/>
      <c r="D212" s="721"/>
      <c r="E212" s="721"/>
      <c r="F212" s="721"/>
      <c r="G212" s="721"/>
      <c r="H212" s="721"/>
      <c r="I212" s="721"/>
      <c r="J212" s="721"/>
      <c r="K212" s="721"/>
      <c r="L212" s="721"/>
      <c r="M212" s="721"/>
      <c r="N212" s="721"/>
      <c r="O212" s="721"/>
      <c r="P212" s="721"/>
      <c r="Q212" s="721"/>
      <c r="R212" s="721"/>
    </row>
    <row r="213" spans="2:18" ht="15.5" x14ac:dyDescent="0.35">
      <c r="B213" s="225" t="s">
        <v>2028</v>
      </c>
      <c r="C213" s="238"/>
      <c r="D213" s="238"/>
      <c r="E213" s="238"/>
      <c r="F213" s="238"/>
      <c r="G213" s="238"/>
      <c r="H213" s="238"/>
      <c r="I213" s="238"/>
      <c r="J213" s="238"/>
      <c r="K213" s="238"/>
      <c r="L213" s="238"/>
      <c r="M213" s="238"/>
      <c r="N213" s="238"/>
      <c r="O213" s="238"/>
      <c r="P213" s="238"/>
      <c r="Q213" s="238"/>
      <c r="R213" s="238"/>
    </row>
    <row r="216" spans="2:18" x14ac:dyDescent="0.35">
      <c r="B216" s="297" t="s">
        <v>2029</v>
      </c>
      <c r="D216"/>
      <c r="E216"/>
      <c r="F216"/>
      <c r="G216"/>
      <c r="H216"/>
      <c r="I216"/>
      <c r="J216"/>
      <c r="K216"/>
      <c r="L216"/>
      <c r="M216"/>
      <c r="N216"/>
      <c r="O216"/>
    </row>
    <row r="217" spans="2:18" ht="15" thickBot="1" x14ac:dyDescent="0.4">
      <c r="D217"/>
      <c r="E217"/>
      <c r="F217"/>
      <c r="G217"/>
      <c r="H217"/>
      <c r="I217"/>
      <c r="J217"/>
      <c r="K217"/>
      <c r="L217"/>
      <c r="M217"/>
      <c r="N217"/>
      <c r="O217"/>
    </row>
    <row r="218" spans="2:18" ht="16" thickBot="1" x14ac:dyDescent="0.4">
      <c r="B218" s="739" t="s">
        <v>426</v>
      </c>
      <c r="C218" s="951" t="s">
        <v>1027</v>
      </c>
      <c r="D218" s="971"/>
      <c r="E218" s="971"/>
      <c r="F218" s="971"/>
      <c r="G218" s="971"/>
      <c r="H218" s="952"/>
      <c r="I218" s="951" t="s">
        <v>2030</v>
      </c>
      <c r="J218" s="971"/>
      <c r="K218" s="971"/>
      <c r="L218" s="952"/>
      <c r="M218"/>
      <c r="N218"/>
      <c r="O218"/>
    </row>
    <row r="219" spans="2:18" ht="16" thickBot="1" x14ac:dyDescent="0.4">
      <c r="B219" s="936"/>
      <c r="C219" s="951" t="s">
        <v>2031</v>
      </c>
      <c r="D219" s="971"/>
      <c r="E219" s="971"/>
      <c r="F219" s="952"/>
      <c r="G219" s="965" t="s">
        <v>2032</v>
      </c>
      <c r="H219" s="965" t="s">
        <v>1037</v>
      </c>
      <c r="I219" s="965" t="s">
        <v>2033</v>
      </c>
      <c r="J219" s="965" t="s">
        <v>2034</v>
      </c>
      <c r="K219" s="965" t="s">
        <v>2032</v>
      </c>
      <c r="L219" s="965" t="s">
        <v>2035</v>
      </c>
      <c r="M219"/>
      <c r="N219"/>
      <c r="O219"/>
    </row>
    <row r="220" spans="2:18" ht="16" thickBot="1" x14ac:dyDescent="0.4">
      <c r="B220" s="740"/>
      <c r="C220" s="178" t="s">
        <v>937</v>
      </c>
      <c r="D220" s="178" t="s">
        <v>2036</v>
      </c>
      <c r="E220" s="178" t="s">
        <v>2037</v>
      </c>
      <c r="F220" s="178" t="s">
        <v>2038</v>
      </c>
      <c r="G220" s="966"/>
      <c r="H220" s="966"/>
      <c r="I220" s="966"/>
      <c r="J220" s="966"/>
      <c r="K220" s="966"/>
      <c r="L220" s="966"/>
      <c r="M220"/>
      <c r="N220"/>
      <c r="O220"/>
    </row>
    <row r="221" spans="2:18" ht="16" thickBot="1" x14ac:dyDescent="0.4">
      <c r="B221" s="953" t="s">
        <v>94</v>
      </c>
      <c r="C221" s="954"/>
      <c r="D221" s="954"/>
      <c r="E221" s="954"/>
      <c r="F221" s="954"/>
      <c r="G221" s="954"/>
      <c r="H221" s="954"/>
      <c r="I221" s="954"/>
      <c r="J221" s="954"/>
      <c r="K221" s="954"/>
      <c r="L221" s="955"/>
      <c r="M221"/>
      <c r="N221"/>
      <c r="O221"/>
    </row>
    <row r="222" spans="2:18" ht="15" thickBot="1" x14ac:dyDescent="0.4">
      <c r="B222" s="116" t="s">
        <v>2039</v>
      </c>
      <c r="C222" s="298"/>
      <c r="D222" s="298"/>
      <c r="E222" s="298"/>
      <c r="F222" s="298"/>
      <c r="G222" s="299"/>
      <c r="H222" s="299"/>
      <c r="I222" s="299"/>
      <c r="J222" s="299"/>
      <c r="K222" s="299"/>
      <c r="L222" s="299"/>
      <c r="M222"/>
      <c r="N222"/>
      <c r="O222"/>
    </row>
    <row r="223" spans="2:18" ht="15" thickBot="1" x14ac:dyDescent="0.4">
      <c r="B223" s="116" t="s">
        <v>2040</v>
      </c>
      <c r="C223" s="298"/>
      <c r="D223" s="298"/>
      <c r="E223" s="298"/>
      <c r="F223" s="298"/>
      <c r="G223" s="299"/>
      <c r="H223" s="299"/>
      <c r="I223" s="299"/>
      <c r="J223" s="299"/>
      <c r="K223" s="299"/>
      <c r="L223" s="299"/>
      <c r="M223"/>
      <c r="N223"/>
      <c r="O223"/>
    </row>
    <row r="224" spans="2:18" ht="15" thickBot="1" x14ac:dyDescent="0.4">
      <c r="B224" s="116" t="s">
        <v>22</v>
      </c>
      <c r="C224" s="298"/>
      <c r="D224" s="298"/>
      <c r="E224" s="298"/>
      <c r="F224" s="298"/>
      <c r="G224" s="299"/>
      <c r="H224" s="299"/>
      <c r="I224" s="299"/>
      <c r="J224" s="299"/>
      <c r="K224" s="299"/>
      <c r="L224" s="299"/>
      <c r="M224"/>
      <c r="N224"/>
      <c r="O224"/>
    </row>
    <row r="225" spans="2:15" x14ac:dyDescent="0.35">
      <c r="D225"/>
      <c r="E225"/>
      <c r="F225"/>
      <c r="G225"/>
      <c r="H225"/>
      <c r="I225"/>
      <c r="J225"/>
      <c r="K225"/>
      <c r="L225"/>
      <c r="M225"/>
      <c r="N225"/>
      <c r="O225"/>
    </row>
    <row r="226" spans="2:15" x14ac:dyDescent="0.35">
      <c r="B226" t="s">
        <v>2041</v>
      </c>
      <c r="D226"/>
      <c r="E226"/>
      <c r="F226"/>
      <c r="G226"/>
      <c r="H226"/>
      <c r="I226"/>
      <c r="J226"/>
      <c r="K226"/>
      <c r="L226"/>
      <c r="M226"/>
      <c r="N226"/>
      <c r="O226"/>
    </row>
    <row r="227" spans="2:15" x14ac:dyDescent="0.35">
      <c r="B227" t="s">
        <v>23</v>
      </c>
      <c r="D227"/>
      <c r="E227"/>
      <c r="F227"/>
      <c r="G227"/>
      <c r="H227"/>
      <c r="I227"/>
      <c r="J227"/>
      <c r="K227"/>
      <c r="L227"/>
      <c r="M227"/>
      <c r="N227"/>
      <c r="O227"/>
    </row>
    <row r="228" spans="2:15" x14ac:dyDescent="0.35">
      <c r="B228" t="s">
        <v>2042</v>
      </c>
      <c r="D228"/>
      <c r="E228"/>
      <c r="F228"/>
      <c r="G228"/>
      <c r="H228"/>
      <c r="I228"/>
      <c r="J228"/>
      <c r="K228"/>
      <c r="L228"/>
      <c r="M228"/>
      <c r="N228"/>
      <c r="O228"/>
    </row>
    <row r="229" spans="2:15" x14ac:dyDescent="0.35">
      <c r="B229" t="s">
        <v>2043</v>
      </c>
      <c r="D229"/>
      <c r="E229"/>
      <c r="F229"/>
      <c r="G229"/>
      <c r="H229"/>
      <c r="I229"/>
      <c r="J229"/>
      <c r="K229"/>
      <c r="L229"/>
      <c r="M229"/>
      <c r="N229"/>
      <c r="O229"/>
    </row>
    <row r="230" spans="2:15" x14ac:dyDescent="0.35">
      <c r="B230" t="s">
        <v>2044</v>
      </c>
      <c r="D230"/>
      <c r="E230"/>
      <c r="F230"/>
      <c r="G230"/>
      <c r="H230"/>
      <c r="I230"/>
      <c r="J230"/>
      <c r="K230"/>
      <c r="L230"/>
      <c r="M230"/>
      <c r="N230"/>
      <c r="O230"/>
    </row>
    <row r="231" spans="2:15" x14ac:dyDescent="0.35">
      <c r="D231"/>
      <c r="E231"/>
      <c r="F231"/>
      <c r="G231"/>
      <c r="H231"/>
      <c r="I231"/>
      <c r="J231"/>
      <c r="K231"/>
      <c r="L231"/>
      <c r="M231"/>
      <c r="N231"/>
      <c r="O231"/>
    </row>
    <row r="232" spans="2:15" x14ac:dyDescent="0.35">
      <c r="B232" s="300" t="s">
        <v>2045</v>
      </c>
      <c r="D232"/>
      <c r="E232"/>
      <c r="F232"/>
      <c r="G232"/>
      <c r="H232"/>
      <c r="I232"/>
      <c r="J232"/>
      <c r="K232"/>
      <c r="L232"/>
      <c r="M232"/>
      <c r="N232"/>
      <c r="O232"/>
    </row>
    <row r="233" spans="2:15" ht="15" thickBot="1" x14ac:dyDescent="0.4">
      <c r="D233"/>
      <c r="E233"/>
      <c r="F233"/>
      <c r="G233"/>
      <c r="H233"/>
      <c r="I233"/>
      <c r="J233"/>
      <c r="K233"/>
      <c r="L233"/>
      <c r="M233"/>
      <c r="N233"/>
      <c r="O233"/>
    </row>
    <row r="234" spans="2:15" ht="16" thickBot="1" x14ac:dyDescent="0.4">
      <c r="B234" s="739" t="s">
        <v>426</v>
      </c>
      <c r="C234" s="951" t="s">
        <v>1027</v>
      </c>
      <c r="D234" s="971"/>
      <c r="E234" s="971"/>
      <c r="F234" s="971"/>
      <c r="G234" s="971"/>
      <c r="H234" s="952"/>
      <c r="I234" s="951" t="s">
        <v>2030</v>
      </c>
      <c r="J234" s="971"/>
      <c r="K234" s="971"/>
      <c r="L234" s="952"/>
      <c r="M234"/>
      <c r="N234"/>
      <c r="O234"/>
    </row>
    <row r="235" spans="2:15" ht="16" thickBot="1" x14ac:dyDescent="0.4">
      <c r="B235" s="936"/>
      <c r="C235" s="951" t="s">
        <v>2046</v>
      </c>
      <c r="D235" s="971"/>
      <c r="E235" s="971"/>
      <c r="F235" s="952"/>
      <c r="G235" s="965" t="s">
        <v>2032</v>
      </c>
      <c r="H235" s="965" t="s">
        <v>1037</v>
      </c>
      <c r="I235" s="965" t="s">
        <v>2047</v>
      </c>
      <c r="J235" s="965" t="s">
        <v>2048</v>
      </c>
      <c r="K235" s="965" t="s">
        <v>2032</v>
      </c>
      <c r="L235" s="965" t="s">
        <v>2035</v>
      </c>
      <c r="M235"/>
      <c r="N235"/>
      <c r="O235"/>
    </row>
    <row r="236" spans="2:15" ht="16" thickBot="1" x14ac:dyDescent="0.4">
      <c r="B236" s="740"/>
      <c r="C236" s="178" t="s">
        <v>937</v>
      </c>
      <c r="D236" s="178" t="s">
        <v>2036</v>
      </c>
      <c r="E236" s="178" t="s">
        <v>2049</v>
      </c>
      <c r="F236" s="178" t="s">
        <v>2038</v>
      </c>
      <c r="G236" s="966"/>
      <c r="H236" s="966"/>
      <c r="I236" s="966"/>
      <c r="J236" s="966"/>
      <c r="K236" s="966"/>
      <c r="L236" s="966"/>
      <c r="M236"/>
      <c r="N236"/>
      <c r="O236"/>
    </row>
    <row r="237" spans="2:15" ht="16" thickBot="1" x14ac:dyDescent="0.4">
      <c r="B237" s="953" t="s">
        <v>94</v>
      </c>
      <c r="C237" s="954"/>
      <c r="D237" s="954"/>
      <c r="E237" s="954"/>
      <c r="F237" s="954"/>
      <c r="G237" s="954"/>
      <c r="H237" s="954"/>
      <c r="I237" s="954"/>
      <c r="J237" s="954"/>
      <c r="K237" s="954"/>
      <c r="L237" s="955"/>
      <c r="M237"/>
      <c r="N237"/>
      <c r="O237"/>
    </row>
    <row r="238" spans="2:15" ht="15" thickBot="1" x14ac:dyDescent="0.4">
      <c r="B238" s="116" t="s">
        <v>2039</v>
      </c>
      <c r="C238" s="298"/>
      <c r="D238" s="298"/>
      <c r="E238" s="298"/>
      <c r="F238" s="298"/>
      <c r="G238" s="299"/>
      <c r="H238" s="299"/>
      <c r="I238" s="299"/>
      <c r="J238" s="299"/>
      <c r="K238" s="299"/>
      <c r="L238" s="299"/>
      <c r="M238"/>
      <c r="N238"/>
      <c r="O238"/>
    </row>
    <row r="239" spans="2:15" ht="15" thickBot="1" x14ac:dyDescent="0.4">
      <c r="B239" s="116" t="s">
        <v>2040</v>
      </c>
      <c r="C239" s="298"/>
      <c r="D239" s="298"/>
      <c r="E239" s="298"/>
      <c r="F239" s="298"/>
      <c r="G239" s="299"/>
      <c r="H239" s="299"/>
      <c r="I239" s="299"/>
      <c r="J239" s="299"/>
      <c r="K239" s="299"/>
      <c r="L239" s="299"/>
      <c r="M239"/>
      <c r="N239"/>
      <c r="O239"/>
    </row>
    <row r="240" spans="2:15" ht="15" thickBot="1" x14ac:dyDescent="0.4">
      <c r="B240" s="116" t="s">
        <v>22</v>
      </c>
      <c r="C240" s="298"/>
      <c r="D240" s="298"/>
      <c r="E240" s="298"/>
      <c r="F240" s="298"/>
      <c r="G240" s="299"/>
      <c r="H240" s="299"/>
      <c r="I240" s="299"/>
      <c r="J240" s="299"/>
      <c r="K240" s="299"/>
      <c r="L240" s="299"/>
      <c r="M240"/>
      <c r="N240"/>
      <c r="O240"/>
    </row>
    <row r="241" spans="2:26" x14ac:dyDescent="0.35">
      <c r="D241"/>
      <c r="E241"/>
      <c r="F241"/>
      <c r="G241"/>
      <c r="H241"/>
      <c r="I241"/>
      <c r="J241"/>
      <c r="K241"/>
      <c r="L241"/>
      <c r="M241"/>
      <c r="N241"/>
      <c r="O241"/>
    </row>
    <row r="242" spans="2:26" x14ac:dyDescent="0.35">
      <c r="B242" t="s">
        <v>2041</v>
      </c>
      <c r="D242"/>
      <c r="E242"/>
      <c r="F242"/>
      <c r="G242"/>
      <c r="H242"/>
      <c r="I242"/>
      <c r="J242"/>
      <c r="K242"/>
      <c r="L242"/>
      <c r="M242"/>
      <c r="N242"/>
      <c r="O242"/>
    </row>
    <row r="243" spans="2:26" x14ac:dyDescent="0.35">
      <c r="B243" t="s">
        <v>23</v>
      </c>
      <c r="D243"/>
      <c r="E243"/>
      <c r="F243"/>
      <c r="G243"/>
      <c r="H243"/>
      <c r="I243"/>
      <c r="J243"/>
      <c r="K243"/>
      <c r="L243"/>
      <c r="M243"/>
      <c r="N243"/>
      <c r="O243"/>
    </row>
    <row r="244" spans="2:26" x14ac:dyDescent="0.35">
      <c r="B244" t="s">
        <v>2050</v>
      </c>
      <c r="D244"/>
      <c r="E244"/>
      <c r="F244"/>
      <c r="G244"/>
      <c r="H244"/>
      <c r="I244"/>
      <c r="J244"/>
      <c r="K244"/>
      <c r="L244"/>
      <c r="M244"/>
      <c r="N244"/>
      <c r="O244"/>
    </row>
    <row r="245" spans="2:26" x14ac:dyDescent="0.35">
      <c r="B245" t="s">
        <v>2043</v>
      </c>
      <c r="D245"/>
      <c r="E245"/>
      <c r="F245"/>
      <c r="G245"/>
      <c r="H245"/>
      <c r="I245"/>
      <c r="J245"/>
      <c r="K245"/>
      <c r="L245"/>
      <c r="M245"/>
      <c r="N245"/>
      <c r="O245"/>
    </row>
    <row r="246" spans="2:26" x14ac:dyDescent="0.35">
      <c r="B246" t="s">
        <v>2044</v>
      </c>
      <c r="D246"/>
      <c r="E246"/>
      <c r="F246"/>
      <c r="G246"/>
      <c r="H246"/>
      <c r="I246"/>
      <c r="J246"/>
      <c r="K246"/>
      <c r="L246"/>
      <c r="M246"/>
      <c r="N246"/>
      <c r="O246"/>
    </row>
    <row r="247" spans="2:26" x14ac:dyDescent="0.35">
      <c r="D247"/>
      <c r="E247"/>
      <c r="F247"/>
      <c r="G247"/>
      <c r="H247"/>
      <c r="I247"/>
      <c r="J247"/>
      <c r="K247"/>
      <c r="L247"/>
      <c r="M247"/>
      <c r="N247"/>
      <c r="O247"/>
    </row>
    <row r="248" spans="2:26" x14ac:dyDescent="0.35">
      <c r="B248" s="300" t="s">
        <v>2051</v>
      </c>
      <c r="D248"/>
      <c r="E248"/>
      <c r="F248"/>
      <c r="G248"/>
      <c r="H248"/>
      <c r="I248"/>
      <c r="J248"/>
      <c r="K248"/>
      <c r="L248"/>
      <c r="M248"/>
      <c r="N248"/>
      <c r="O248"/>
    </row>
    <row r="249" spans="2:26" ht="15" thickBot="1" x14ac:dyDescent="0.4">
      <c r="D249"/>
      <c r="E249"/>
      <c r="F249"/>
      <c r="G249"/>
      <c r="H249"/>
      <c r="I249"/>
      <c r="J249"/>
      <c r="K249"/>
      <c r="L249"/>
      <c r="M249"/>
      <c r="N249"/>
      <c r="O249"/>
    </row>
    <row r="250" spans="2:26" ht="16" thickBot="1" x14ac:dyDescent="0.4">
      <c r="B250" s="969" t="s">
        <v>426</v>
      </c>
      <c r="C250" s="301"/>
      <c r="D250" s="951" t="s">
        <v>2052</v>
      </c>
      <c r="E250" s="971"/>
      <c r="F250" s="971"/>
      <c r="G250" s="971"/>
      <c r="H250" s="971"/>
      <c r="I250" s="971"/>
      <c r="J250" s="971"/>
      <c r="K250" s="971"/>
      <c r="L250" s="971"/>
      <c r="M250" s="971"/>
      <c r="N250" s="952"/>
      <c r="O250" s="951" t="s">
        <v>2053</v>
      </c>
      <c r="P250" s="971"/>
      <c r="Q250" s="971"/>
      <c r="R250" s="971"/>
      <c r="S250" s="971"/>
      <c r="T250" s="971"/>
      <c r="U250" s="971"/>
      <c r="V250" s="971"/>
      <c r="W250" s="971"/>
      <c r="X250" s="971"/>
      <c r="Y250" s="971"/>
      <c r="Z250" s="952"/>
    </row>
    <row r="251" spans="2:26" ht="211.5" thickBot="1" x14ac:dyDescent="0.4">
      <c r="B251" s="970"/>
      <c r="C251" s="972" t="s">
        <v>1040</v>
      </c>
      <c r="D251" s="973"/>
      <c r="E251" s="302" t="s">
        <v>2054</v>
      </c>
      <c r="F251" s="302" t="s">
        <v>1042</v>
      </c>
      <c r="G251" s="302" t="s">
        <v>2055</v>
      </c>
      <c r="H251" s="302" t="s">
        <v>2056</v>
      </c>
      <c r="I251" s="302" t="s">
        <v>2057</v>
      </c>
      <c r="J251" s="302" t="s">
        <v>1046</v>
      </c>
      <c r="K251" s="302" t="s">
        <v>1047</v>
      </c>
      <c r="L251" s="302" t="s">
        <v>2058</v>
      </c>
      <c r="M251" s="302" t="s">
        <v>2059</v>
      </c>
      <c r="N251" s="302" t="s">
        <v>2060</v>
      </c>
      <c r="O251" s="302" t="s">
        <v>1040</v>
      </c>
      <c r="P251" s="302" t="s">
        <v>2054</v>
      </c>
      <c r="Q251" s="302" t="s">
        <v>1042</v>
      </c>
      <c r="R251" s="972" t="s">
        <v>2056</v>
      </c>
      <c r="S251" s="973"/>
      <c r="T251" s="302" t="s">
        <v>2055</v>
      </c>
      <c r="U251" s="302" t="s">
        <v>2057</v>
      </c>
      <c r="V251" s="302" t="s">
        <v>2061</v>
      </c>
      <c r="W251" s="302" t="s">
        <v>1047</v>
      </c>
      <c r="X251" s="302" t="s">
        <v>2058</v>
      </c>
      <c r="Y251" s="302" t="s">
        <v>2059</v>
      </c>
      <c r="Z251" s="302" t="s">
        <v>2060</v>
      </c>
    </row>
    <row r="252" spans="2:26" ht="16" thickBot="1" x14ac:dyDescent="0.4">
      <c r="B252" s="953" t="s">
        <v>94</v>
      </c>
      <c r="C252" s="954"/>
      <c r="D252" s="954"/>
      <c r="E252" s="954"/>
      <c r="F252" s="954"/>
      <c r="G252" s="954"/>
      <c r="H252" s="954"/>
      <c r="I252" s="954"/>
      <c r="J252" s="954"/>
      <c r="K252" s="954"/>
      <c r="L252" s="954"/>
      <c r="M252" s="954"/>
      <c r="N252" s="954"/>
      <c r="O252" s="954"/>
      <c r="P252" s="954"/>
      <c r="Q252" s="954"/>
      <c r="R252" s="954"/>
      <c r="S252" s="954"/>
      <c r="T252" s="954"/>
      <c r="U252" s="954"/>
      <c r="V252" s="954"/>
      <c r="W252" s="954"/>
      <c r="X252" s="954"/>
      <c r="Y252" s="954"/>
      <c r="Z252" s="955"/>
    </row>
    <row r="253" spans="2:26" ht="16" thickBot="1" x14ac:dyDescent="0.4">
      <c r="B253" s="116" t="s">
        <v>2039</v>
      </c>
      <c r="C253" s="967"/>
      <c r="D253" s="968"/>
      <c r="E253" s="8"/>
      <c r="F253" s="8"/>
      <c r="G253" s="8"/>
      <c r="H253" s="8"/>
      <c r="I253" s="8"/>
      <c r="J253" s="8"/>
      <c r="K253" s="8"/>
      <c r="L253" s="8"/>
      <c r="M253" s="8"/>
      <c r="N253" s="8"/>
      <c r="O253" s="8"/>
      <c r="P253" s="8"/>
      <c r="Q253" s="967"/>
      <c r="R253" s="968"/>
      <c r="S253" s="8"/>
      <c r="T253" s="8"/>
      <c r="U253" s="8"/>
      <c r="V253" s="8"/>
      <c r="W253" s="8"/>
      <c r="X253" s="8"/>
      <c r="Y253" s="8"/>
      <c r="Z253" s="8"/>
    </row>
    <row r="254" spans="2:26" ht="16" thickBot="1" x14ac:dyDescent="0.4">
      <c r="B254" s="116" t="s">
        <v>2040</v>
      </c>
      <c r="C254" s="967"/>
      <c r="D254" s="968"/>
      <c r="E254" s="8"/>
      <c r="F254" s="8"/>
      <c r="G254" s="8"/>
      <c r="H254" s="8"/>
      <c r="I254" s="8"/>
      <c r="J254" s="8"/>
      <c r="K254" s="8"/>
      <c r="L254" s="8"/>
      <c r="M254" s="8"/>
      <c r="N254" s="8"/>
      <c r="O254" s="8"/>
      <c r="P254" s="8"/>
      <c r="Q254" s="967"/>
      <c r="R254" s="968"/>
      <c r="S254" s="8"/>
      <c r="T254" s="8"/>
      <c r="U254" s="8"/>
      <c r="V254" s="8"/>
      <c r="W254" s="8"/>
      <c r="X254" s="8"/>
      <c r="Y254" s="8"/>
      <c r="Z254" s="8"/>
    </row>
    <row r="255" spans="2:26" ht="16" thickBot="1" x14ac:dyDescent="0.4">
      <c r="B255" s="116" t="s">
        <v>22</v>
      </c>
      <c r="C255" s="967"/>
      <c r="D255" s="968"/>
      <c r="E255" s="8"/>
      <c r="F255" s="8"/>
      <c r="G255" s="8"/>
      <c r="H255" s="8"/>
      <c r="I255" s="8"/>
      <c r="J255" s="8"/>
      <c r="K255" s="8"/>
      <c r="L255" s="8"/>
      <c r="M255" s="8"/>
      <c r="N255" s="8"/>
      <c r="O255" s="8"/>
      <c r="P255" s="8"/>
      <c r="Q255" s="967"/>
      <c r="R255" s="968"/>
      <c r="S255" s="8"/>
      <c r="T255" s="8"/>
      <c r="U255" s="8"/>
      <c r="V255" s="8"/>
      <c r="W255" s="8"/>
      <c r="X255" s="8"/>
      <c r="Y255" s="8"/>
      <c r="Z255" s="8"/>
    </row>
    <row r="256" spans="2:26" x14ac:dyDescent="0.35">
      <c r="D256"/>
      <c r="E256"/>
      <c r="F256"/>
      <c r="G256"/>
      <c r="H256"/>
      <c r="I256"/>
      <c r="J256"/>
      <c r="K256"/>
      <c r="L256"/>
      <c r="M256"/>
      <c r="N256"/>
      <c r="O256"/>
    </row>
    <row r="257" spans="2:25" x14ac:dyDescent="0.35">
      <c r="B257" t="s">
        <v>23</v>
      </c>
      <c r="D257"/>
      <c r="E257"/>
      <c r="F257"/>
      <c r="G257"/>
      <c r="H257"/>
      <c r="I257"/>
      <c r="J257"/>
      <c r="K257"/>
      <c r="L257"/>
      <c r="M257"/>
      <c r="N257"/>
      <c r="O257"/>
    </row>
    <row r="258" spans="2:25" x14ac:dyDescent="0.35">
      <c r="B258" t="s">
        <v>633</v>
      </c>
      <c r="D258"/>
      <c r="E258"/>
      <c r="F258"/>
      <c r="G258"/>
      <c r="H258"/>
      <c r="I258"/>
      <c r="J258"/>
      <c r="K258"/>
      <c r="L258"/>
      <c r="M258"/>
      <c r="N258"/>
      <c r="O258"/>
    </row>
    <row r="259" spans="2:25" x14ac:dyDescent="0.35">
      <c r="B259" t="s">
        <v>2062</v>
      </c>
      <c r="D259"/>
      <c r="E259"/>
      <c r="F259"/>
      <c r="G259"/>
      <c r="H259"/>
      <c r="I259"/>
      <c r="J259"/>
      <c r="K259"/>
      <c r="L259"/>
      <c r="M259"/>
      <c r="N259"/>
      <c r="O259"/>
    </row>
    <row r="260" spans="2:25" x14ac:dyDescent="0.35">
      <c r="B260" t="s">
        <v>2063</v>
      </c>
      <c r="D260"/>
      <c r="E260"/>
      <c r="F260"/>
      <c r="G260"/>
      <c r="H260"/>
      <c r="I260"/>
      <c r="J260"/>
      <c r="K260"/>
      <c r="L260"/>
      <c r="M260"/>
      <c r="N260"/>
      <c r="O260"/>
    </row>
    <row r="261" spans="2:25" x14ac:dyDescent="0.35">
      <c r="B261" t="s">
        <v>2064</v>
      </c>
      <c r="D261"/>
      <c r="E261"/>
      <c r="F261"/>
      <c r="G261"/>
      <c r="H261"/>
      <c r="I261"/>
      <c r="J261"/>
      <c r="K261"/>
      <c r="L261"/>
      <c r="M261"/>
      <c r="N261"/>
      <c r="O261"/>
    </row>
    <row r="262" spans="2:25" x14ac:dyDescent="0.35">
      <c r="D262"/>
      <c r="E262"/>
      <c r="F262"/>
      <c r="G262"/>
      <c r="H262"/>
      <c r="I262"/>
      <c r="J262"/>
      <c r="K262"/>
      <c r="L262"/>
      <c r="M262"/>
      <c r="N262"/>
      <c r="O262"/>
    </row>
    <row r="263" spans="2:25" x14ac:dyDescent="0.35">
      <c r="D263"/>
      <c r="E263"/>
      <c r="F263"/>
      <c r="G263"/>
      <c r="H263"/>
      <c r="I263"/>
      <c r="J263"/>
      <c r="K263"/>
      <c r="L263"/>
      <c r="M263"/>
      <c r="N263"/>
      <c r="O263"/>
    </row>
    <row r="264" spans="2:25" x14ac:dyDescent="0.35">
      <c r="B264" s="300" t="s">
        <v>2065</v>
      </c>
      <c r="D264"/>
      <c r="E264"/>
      <c r="F264"/>
      <c r="G264"/>
      <c r="H264"/>
      <c r="I264"/>
      <c r="J264"/>
      <c r="K264"/>
      <c r="L264"/>
      <c r="M264"/>
      <c r="N264"/>
      <c r="O264"/>
    </row>
    <row r="265" spans="2:25" ht="15" thickBot="1" x14ac:dyDescent="0.4">
      <c r="D265"/>
      <c r="E265"/>
      <c r="F265"/>
      <c r="G265"/>
      <c r="H265"/>
      <c r="I265"/>
      <c r="J265"/>
      <c r="K265"/>
      <c r="L265"/>
      <c r="M265"/>
      <c r="N265"/>
      <c r="O265"/>
    </row>
    <row r="266" spans="2:25" ht="16" thickBot="1" x14ac:dyDescent="0.4">
      <c r="B266" s="969" t="s">
        <v>426</v>
      </c>
      <c r="C266" s="301"/>
      <c r="D266" s="951" t="s">
        <v>2052</v>
      </c>
      <c r="E266" s="971"/>
      <c r="F266" s="971"/>
      <c r="G266" s="971"/>
      <c r="H266" s="971"/>
      <c r="I266" s="971"/>
      <c r="J266" s="971"/>
      <c r="K266" s="971"/>
      <c r="L266" s="971"/>
      <c r="M266" s="952"/>
      <c r="N266" s="951" t="s">
        <v>2053</v>
      </c>
      <c r="O266" s="971"/>
      <c r="P266" s="971"/>
      <c r="Q266" s="971"/>
      <c r="R266" s="971"/>
      <c r="S266" s="971"/>
      <c r="T266" s="971"/>
      <c r="U266" s="971"/>
      <c r="V266" s="971"/>
      <c r="W266" s="971"/>
      <c r="X266" s="971"/>
      <c r="Y266" s="952"/>
    </row>
    <row r="267" spans="2:25" ht="184" thickBot="1" x14ac:dyDescent="0.4">
      <c r="B267" s="970"/>
      <c r="C267" s="302" t="s">
        <v>1040</v>
      </c>
      <c r="D267" s="302" t="s">
        <v>2066</v>
      </c>
      <c r="E267" s="302" t="s">
        <v>1042</v>
      </c>
      <c r="F267" s="302" t="s">
        <v>2055</v>
      </c>
      <c r="G267" s="302" t="s">
        <v>2067</v>
      </c>
      <c r="H267" s="302" t="s">
        <v>2068</v>
      </c>
      <c r="I267" s="302" t="s">
        <v>1046</v>
      </c>
      <c r="J267" s="302" t="s">
        <v>1047</v>
      </c>
      <c r="K267" s="302" t="s">
        <v>2058</v>
      </c>
      <c r="L267" s="302" t="s">
        <v>2059</v>
      </c>
      <c r="M267" s="302" t="s">
        <v>2060</v>
      </c>
      <c r="N267" s="302" t="s">
        <v>1040</v>
      </c>
      <c r="O267" s="302" t="s">
        <v>2066</v>
      </c>
      <c r="P267" s="302" t="s">
        <v>1042</v>
      </c>
      <c r="Q267" s="972" t="s">
        <v>2067</v>
      </c>
      <c r="R267" s="973"/>
      <c r="S267" s="302" t="s">
        <v>2055</v>
      </c>
      <c r="T267" s="302" t="s">
        <v>2068</v>
      </c>
      <c r="U267" s="302" t="s">
        <v>2061</v>
      </c>
      <c r="V267" s="302" t="s">
        <v>1047</v>
      </c>
      <c r="W267" s="302" t="s">
        <v>2058</v>
      </c>
      <c r="X267" s="302" t="s">
        <v>2059</v>
      </c>
      <c r="Y267" s="302" t="s">
        <v>2060</v>
      </c>
    </row>
    <row r="268" spans="2:25" ht="16" thickBot="1" x14ac:dyDescent="0.4">
      <c r="B268" s="953" t="s">
        <v>94</v>
      </c>
      <c r="C268" s="954"/>
      <c r="D268" s="954"/>
      <c r="E268" s="954"/>
      <c r="F268" s="954"/>
      <c r="G268" s="954"/>
      <c r="H268" s="954"/>
      <c r="I268" s="954"/>
      <c r="J268" s="954"/>
      <c r="K268" s="954"/>
      <c r="L268" s="954"/>
      <c r="M268" s="954"/>
      <c r="N268" s="954"/>
      <c r="O268" s="954"/>
      <c r="P268" s="954"/>
      <c r="Q268" s="954"/>
      <c r="R268" s="954"/>
      <c r="S268" s="954"/>
      <c r="T268" s="954"/>
      <c r="U268" s="954"/>
      <c r="V268" s="954"/>
      <c r="W268" s="954"/>
      <c r="X268" s="954"/>
      <c r="Y268" s="955"/>
    </row>
    <row r="269" spans="2:25" ht="16" thickBot="1" x14ac:dyDescent="0.4">
      <c r="B269" s="116" t="s">
        <v>2039</v>
      </c>
      <c r="C269" s="8"/>
      <c r="D269" s="8"/>
      <c r="E269" s="8"/>
      <c r="F269" s="8"/>
      <c r="G269" s="8"/>
      <c r="H269" s="8"/>
      <c r="I269" s="8"/>
      <c r="J269" s="8"/>
      <c r="K269" s="8"/>
      <c r="L269" s="8"/>
      <c r="M269" s="8"/>
      <c r="N269" s="8"/>
      <c r="O269" s="8"/>
      <c r="P269" s="967"/>
      <c r="Q269" s="968"/>
      <c r="R269" s="8"/>
      <c r="S269" s="8"/>
      <c r="T269" s="8"/>
      <c r="U269" s="8"/>
      <c r="V269" s="8"/>
      <c r="W269" s="8"/>
      <c r="X269" s="8"/>
      <c r="Y269" s="8"/>
    </row>
    <row r="270" spans="2:25" ht="16" thickBot="1" x14ac:dyDescent="0.4">
      <c r="B270" s="116" t="s">
        <v>2040</v>
      </c>
      <c r="C270" s="8"/>
      <c r="D270" s="8"/>
      <c r="E270" s="8"/>
      <c r="F270" s="8"/>
      <c r="G270" s="8"/>
      <c r="H270" s="8"/>
      <c r="I270" s="8"/>
      <c r="J270" s="8"/>
      <c r="K270" s="8"/>
      <c r="L270" s="8"/>
      <c r="M270" s="8"/>
      <c r="N270" s="8"/>
      <c r="O270" s="8"/>
      <c r="P270" s="967"/>
      <c r="Q270" s="968"/>
      <c r="R270" s="8"/>
      <c r="S270" s="8"/>
      <c r="T270" s="8"/>
      <c r="U270" s="8"/>
      <c r="V270" s="8"/>
      <c r="W270" s="8"/>
      <c r="X270" s="8"/>
      <c r="Y270" s="8"/>
    </row>
    <row r="271" spans="2:25" ht="16" thickBot="1" x14ac:dyDescent="0.4">
      <c r="B271" s="116" t="s">
        <v>22</v>
      </c>
      <c r="C271" s="8"/>
      <c r="D271" s="8"/>
      <c r="E271" s="8"/>
      <c r="F271" s="8"/>
      <c r="G271" s="8"/>
      <c r="H271" s="8"/>
      <c r="I271" s="8"/>
      <c r="J271" s="8"/>
      <c r="K271" s="8"/>
      <c r="L271" s="8"/>
      <c r="M271" s="8"/>
      <c r="N271" s="8"/>
      <c r="O271" s="8"/>
      <c r="P271" s="967"/>
      <c r="Q271" s="968"/>
      <c r="R271" s="8"/>
      <c r="S271" s="8"/>
      <c r="T271" s="8"/>
      <c r="U271" s="8"/>
      <c r="V271" s="8"/>
      <c r="W271" s="8"/>
      <c r="X271" s="8"/>
      <c r="Y271" s="8"/>
    </row>
    <row r="272" spans="2:25" x14ac:dyDescent="0.35">
      <c r="D272"/>
      <c r="E272"/>
      <c r="F272"/>
      <c r="G272"/>
      <c r="H272"/>
      <c r="I272"/>
      <c r="J272"/>
      <c r="K272"/>
      <c r="L272"/>
      <c r="M272"/>
      <c r="N272"/>
      <c r="O272"/>
    </row>
    <row r="273" spans="2:15" x14ac:dyDescent="0.35">
      <c r="B273" t="s">
        <v>23</v>
      </c>
      <c r="D273"/>
      <c r="E273"/>
      <c r="F273"/>
      <c r="G273"/>
      <c r="H273"/>
      <c r="I273"/>
      <c r="J273"/>
      <c r="K273"/>
      <c r="L273"/>
      <c r="M273"/>
      <c r="N273"/>
      <c r="O273"/>
    </row>
    <row r="274" spans="2:15" x14ac:dyDescent="0.35">
      <c r="B274" t="s">
        <v>633</v>
      </c>
      <c r="D274"/>
      <c r="E274"/>
      <c r="F274"/>
      <c r="G274"/>
      <c r="H274"/>
      <c r="I274"/>
      <c r="J274"/>
      <c r="K274"/>
      <c r="L274"/>
      <c r="M274"/>
      <c r="N274"/>
      <c r="O274"/>
    </row>
    <row r="275" spans="2:15" x14ac:dyDescent="0.35">
      <c r="B275" t="s">
        <v>2069</v>
      </c>
      <c r="D275"/>
      <c r="E275"/>
      <c r="F275"/>
      <c r="G275"/>
      <c r="H275"/>
      <c r="I275"/>
      <c r="J275"/>
      <c r="K275"/>
      <c r="L275"/>
      <c r="M275"/>
      <c r="N275"/>
      <c r="O275"/>
    </row>
    <row r="276" spans="2:15" x14ac:dyDescent="0.35">
      <c r="B276" t="s">
        <v>2070</v>
      </c>
      <c r="D276"/>
      <c r="E276"/>
      <c r="F276"/>
      <c r="G276"/>
      <c r="H276"/>
      <c r="I276"/>
      <c r="J276"/>
      <c r="K276"/>
      <c r="L276"/>
      <c r="M276"/>
      <c r="N276"/>
      <c r="O276"/>
    </row>
    <row r="277" spans="2:15" x14ac:dyDescent="0.35">
      <c r="B277" t="s">
        <v>2064</v>
      </c>
      <c r="D277"/>
      <c r="E277"/>
      <c r="F277"/>
      <c r="G277"/>
      <c r="H277"/>
      <c r="I277"/>
      <c r="J277"/>
      <c r="K277"/>
      <c r="L277"/>
      <c r="M277"/>
      <c r="N277"/>
      <c r="O277"/>
    </row>
  </sheetData>
  <mergeCells count="123">
    <mergeCell ref="D2:AS2"/>
    <mergeCell ref="BY2:CU2"/>
    <mergeCell ref="AW3:AZ3"/>
    <mergeCell ref="BP3:BW3"/>
    <mergeCell ref="BY3:BY4"/>
    <mergeCell ref="BZ3:CJ3"/>
    <mergeCell ref="CK3:CU3"/>
    <mergeCell ref="AW4:AZ4"/>
    <mergeCell ref="BA4:BD4"/>
    <mergeCell ref="BE4:BH4"/>
    <mergeCell ref="BV4:BV5"/>
    <mergeCell ref="BW4:BW5"/>
    <mergeCell ref="BM4:BM5"/>
    <mergeCell ref="BN4:BN5"/>
    <mergeCell ref="BO4:BO5"/>
    <mergeCell ref="BP4:BT4"/>
    <mergeCell ref="BU4:BU5"/>
    <mergeCell ref="D8:D10"/>
    <mergeCell ref="E8:E10"/>
    <mergeCell ref="F8:F10"/>
    <mergeCell ref="G8:G10"/>
    <mergeCell ref="H8:H10"/>
    <mergeCell ref="I8:I10"/>
    <mergeCell ref="J8:J10"/>
    <mergeCell ref="K8:K10"/>
    <mergeCell ref="BI4:BL4"/>
    <mergeCell ref="W8:W10"/>
    <mergeCell ref="X8:Y8"/>
    <mergeCell ref="AF8:AF10"/>
    <mergeCell ref="Z9:Z10"/>
    <mergeCell ref="AA9:AA10"/>
    <mergeCell ref="AB9:AB10"/>
    <mergeCell ref="AC9:AC10"/>
    <mergeCell ref="AQ9:AQ10"/>
    <mergeCell ref="AR9:AR10"/>
    <mergeCell ref="M8:M10"/>
    <mergeCell ref="N8:N10"/>
    <mergeCell ref="O8:O10"/>
    <mergeCell ref="Q8:Q10"/>
    <mergeCell ref="R8:R10"/>
    <mergeCell ref="S8:S10"/>
    <mergeCell ref="AS9:AS10"/>
    <mergeCell ref="T11:V11"/>
    <mergeCell ref="Z11:AA11"/>
    <mergeCell ref="AB11:AD11"/>
    <mergeCell ref="AI11:AL11"/>
    <mergeCell ref="AD9:AD10"/>
    <mergeCell ref="AI9:AI10"/>
    <mergeCell ref="AJ9:AJ10"/>
    <mergeCell ref="AK9:AK10"/>
    <mergeCell ref="AL9:AL10"/>
    <mergeCell ref="AP9:AP10"/>
    <mergeCell ref="AG8:AG10"/>
    <mergeCell ref="AH8:AH10"/>
    <mergeCell ref="AI8:AL8"/>
    <mergeCell ref="AM8:AM10"/>
    <mergeCell ref="AP8:AS8"/>
    <mergeCell ref="T9:T10"/>
    <mergeCell ref="U9:U10"/>
    <mergeCell ref="V9:V10"/>
    <mergeCell ref="X9:X10"/>
    <mergeCell ref="Y9:Y10"/>
    <mergeCell ref="T8:V8"/>
    <mergeCell ref="Z8:AA8"/>
    <mergeCell ref="AB8:AD8"/>
    <mergeCell ref="B190:J190"/>
    <mergeCell ref="B192:J192"/>
    <mergeCell ref="B193:J193"/>
    <mergeCell ref="B194:J194"/>
    <mergeCell ref="B195:J195"/>
    <mergeCell ref="B198:J198"/>
    <mergeCell ref="B183:J183"/>
    <mergeCell ref="B184:J184"/>
    <mergeCell ref="B185:J185"/>
    <mergeCell ref="B186:J186"/>
    <mergeCell ref="B187:J187"/>
    <mergeCell ref="B188:J188"/>
    <mergeCell ref="B206:L206"/>
    <mergeCell ref="B207:J207"/>
    <mergeCell ref="B209:J209"/>
    <mergeCell ref="B212:R212"/>
    <mergeCell ref="B218:B220"/>
    <mergeCell ref="C218:H218"/>
    <mergeCell ref="I218:L218"/>
    <mergeCell ref="C219:F219"/>
    <mergeCell ref="G219:G220"/>
    <mergeCell ref="H219:H220"/>
    <mergeCell ref="I219:I220"/>
    <mergeCell ref="J219:J220"/>
    <mergeCell ref="K219:K220"/>
    <mergeCell ref="L219:L220"/>
    <mergeCell ref="B221:L221"/>
    <mergeCell ref="B234:B236"/>
    <mergeCell ref="C234:H234"/>
    <mergeCell ref="I234:L234"/>
    <mergeCell ref="C235:F235"/>
    <mergeCell ref="G235:G236"/>
    <mergeCell ref="B250:B251"/>
    <mergeCell ref="D250:N250"/>
    <mergeCell ref="O250:Z250"/>
    <mergeCell ref="C251:D251"/>
    <mergeCell ref="R251:S251"/>
    <mergeCell ref="B252:Z252"/>
    <mergeCell ref="H235:H236"/>
    <mergeCell ref="I235:I236"/>
    <mergeCell ref="J235:J236"/>
    <mergeCell ref="K235:K236"/>
    <mergeCell ref="L235:L236"/>
    <mergeCell ref="B237:L237"/>
    <mergeCell ref="P270:Q270"/>
    <mergeCell ref="P271:Q271"/>
    <mergeCell ref="B266:B267"/>
    <mergeCell ref="D266:M266"/>
    <mergeCell ref="N266:Y266"/>
    <mergeCell ref="Q267:R267"/>
    <mergeCell ref="B268:Y268"/>
    <mergeCell ref="P269:Q269"/>
    <mergeCell ref="C253:D253"/>
    <mergeCell ref="Q253:R253"/>
    <mergeCell ref="C254:D254"/>
    <mergeCell ref="Q254:R254"/>
    <mergeCell ref="C255:D255"/>
    <mergeCell ref="Q255:R255"/>
  </mergeCells>
  <pageMargins left="0.7" right="0.7" top="0.75" bottom="0.75" header="0.3" footer="0.3"/>
  <pageSetup paperSize="8" scale="3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24</vt:i4>
      </vt:variant>
      <vt:variant>
        <vt:lpstr>Navngivne områder</vt:lpstr>
      </vt:variant>
      <vt:variant>
        <vt:i4>4</vt:i4>
      </vt:variant>
    </vt:vector>
  </HeadingPairs>
  <TitlesOfParts>
    <vt:vector size="28" baseType="lpstr">
      <vt:lpstr>Annex I</vt:lpstr>
      <vt:lpstr>Annex II</vt:lpstr>
      <vt:lpstr>Annex III</vt:lpstr>
      <vt:lpstr>Annex IV</vt:lpstr>
      <vt:lpstr>Annex V</vt:lpstr>
      <vt:lpstr>Annex VI</vt:lpstr>
      <vt:lpstr>Annex VII</vt:lpstr>
      <vt:lpstr>Annex VIII</vt:lpstr>
      <vt:lpstr>Annex IX</vt:lpstr>
      <vt:lpstr>Annex X</vt:lpstr>
      <vt:lpstr>Annex XI</vt:lpstr>
      <vt:lpstr>Annex XII</vt:lpstr>
      <vt:lpstr>Annex XIII</vt:lpstr>
      <vt:lpstr>Annex XIV</vt:lpstr>
      <vt:lpstr>Annex XV</vt:lpstr>
      <vt:lpstr>Annex XVI</vt:lpstr>
      <vt:lpstr>Annex XVII</vt:lpstr>
      <vt:lpstr>Annex XVIII</vt:lpstr>
      <vt:lpstr>Annex XIX</vt:lpstr>
      <vt:lpstr>Annex XX</vt:lpstr>
      <vt:lpstr>Annex XXI</vt:lpstr>
      <vt:lpstr>Annex XXII</vt:lpstr>
      <vt:lpstr>Annex XXIII</vt:lpstr>
      <vt:lpstr>European Climate Law Recommenda</vt:lpstr>
      <vt:lpstr>'Annex I'!_ftn1</vt:lpstr>
      <vt:lpstr>'Annex I'!_ftnref1</vt:lpstr>
      <vt:lpstr>'Annex VI'!_Toc97931127</vt:lpstr>
      <vt:lpstr>'Annex IX'!Udskriftsområde</vt:lpstr>
    </vt:vector>
  </TitlesOfParts>
  <Company>Statens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Markus Jonas</dc:creator>
  <cp:lastModifiedBy>Erik Rasmussen</cp:lastModifiedBy>
  <dcterms:created xsi:type="dcterms:W3CDTF">2025-01-03T08:24:43Z</dcterms:created>
  <dcterms:modified xsi:type="dcterms:W3CDTF">2025-03-15T22:37:29Z</dcterms:modified>
</cp:coreProperties>
</file>