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055" windowHeight="12165" activeTab="0"/>
  </bookViews>
  <sheets>
    <sheet name="SPA" sheetId="1" r:id="rId1"/>
    <sheet name="graphSPA" sheetId="2" r:id="rId2"/>
  </sheets>
  <definedNames>
    <definedName name="_xlnm.Print_Area" localSheetId="0">'SPA'!$A$1:$L$36</definedName>
  </definedNames>
  <calcPr fullCalcOnLoad="1"/>
</workbook>
</file>

<file path=xl/sharedStrings.xml><?xml version="1.0" encoding="utf-8"?>
<sst xmlns="http://schemas.openxmlformats.org/spreadsheetml/2006/main" count="79" uniqueCount="47">
  <si>
    <t>MS</t>
  </si>
  <si>
    <t>MS Area (km²)</t>
  </si>
  <si>
    <t>Total Number</t>
  </si>
  <si>
    <t>Total Area (ha)</t>
  </si>
  <si>
    <t>Total Area (km²)</t>
  </si>
  <si>
    <t>Terrestrial Area (ha)</t>
  </si>
  <si>
    <t>Terrestrial Area (km²)</t>
  </si>
  <si>
    <t>% Terrestrial (1)</t>
  </si>
  <si>
    <t>No. of sites in which a marine part is noted</t>
  </si>
  <si>
    <t>Marine Area (ha)</t>
  </si>
  <si>
    <t>Marine Area (km²)</t>
  </si>
  <si>
    <t>AT</t>
  </si>
  <si>
    <t>BE</t>
  </si>
  <si>
    <t>DE</t>
  </si>
  <si>
    <t>DK</t>
  </si>
  <si>
    <t>ES</t>
  </si>
  <si>
    <t>FI</t>
  </si>
  <si>
    <t>FR</t>
  </si>
  <si>
    <t>IE</t>
  </si>
  <si>
    <t>IT</t>
  </si>
  <si>
    <t>LU</t>
  </si>
  <si>
    <t>NL</t>
  </si>
  <si>
    <t>PT</t>
  </si>
  <si>
    <t>SE</t>
  </si>
  <si>
    <t>UK</t>
  </si>
  <si>
    <t>EU</t>
  </si>
  <si>
    <t>SPECIAL PROTECTION AREAS</t>
  </si>
  <si>
    <t xml:space="preserve"> 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</si>
  <si>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</si>
  <si>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</si>
  <si>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</si>
  <si>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</si>
  <si>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</si>
  <si>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</si>
  <si>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</si>
  <si>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</si>
  <si>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</si>
  <si>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</si>
  <si>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</si>
  <si>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 xml:space="preserve">(2) The area of the MS and the % corresponds to the area of Cyprus where the Community acquis applies at present, </t>
  </si>
  <si>
    <t>according to protocol 10 of the Accession Treaty of Cyprus</t>
  </si>
  <si>
    <r>
      <t>CY</t>
    </r>
    <r>
      <rPr>
        <b/>
        <vertAlign val="superscript"/>
        <sz val="10"/>
        <rFont val="Arial"/>
        <family val="2"/>
      </rPr>
      <t xml:space="preserve"> (2)</t>
    </r>
  </si>
  <si>
    <t>(1) % of SPA terrestrial area compared to MS terrestrial area</t>
  </si>
  <si>
    <t>RO</t>
  </si>
  <si>
    <t>BG</t>
  </si>
  <si>
    <t>Update of 20 June 2008</t>
  </si>
  <si>
    <t>EL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</si>
</sst>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#"/>
    <numFmt numFmtId="173" formatCode="#,##0.0"/>
    <numFmt numFmtId="174" formatCode="0.000"/>
    <numFmt numFmtId="175" formatCode="0.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000"/>
    <numFmt numFmtId="185" formatCode="0.0000000"/>
    <numFmt numFmtId="186" formatCode="#\ ###\ ###.0"/>
    <numFmt numFmtId="187" formatCode="#\ ##0"/>
    <numFmt numFmtId="188" formatCode="#\ ###\ ###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2" borderId="1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0" xfId="0" applyFill="1" applyAlignment="1">
      <alignment/>
    </xf>
    <xf numFmtId="1" fontId="0" fillId="0" borderId="2" xfId="0" applyNumberFormat="1" applyBorder="1" applyAlignment="1">
      <alignment/>
    </xf>
    <xf numFmtId="3" fontId="3" fillId="0" borderId="4" xfId="0" applyNumberFormat="1" applyFont="1" applyBorder="1" applyAlignment="1">
      <alignment/>
    </xf>
    <xf numFmtId="2" fontId="3" fillId="2" borderId="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" fontId="0" fillId="3" borderId="2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175" fontId="0" fillId="2" borderId="5" xfId="0" applyNumberFormat="1" applyFill="1" applyBorder="1" applyAlignment="1">
      <alignment/>
    </xf>
    <xf numFmtId="175" fontId="0" fillId="2" borderId="12" xfId="0" applyNumberForma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4" borderId="13" xfId="0" applyFill="1" applyBorder="1" applyAlignment="1" quotePrefix="1">
      <alignment horizontal="center"/>
    </xf>
    <xf numFmtId="3" fontId="0" fillId="4" borderId="2" xfId="0" applyNumberFormat="1" applyFill="1" applyBorder="1" applyAlignment="1" quotePrefix="1">
      <alignment horizontal="center"/>
    </xf>
    <xf numFmtId="3" fontId="0" fillId="4" borderId="5" xfId="0" applyNumberFormat="1" applyFill="1" applyBorder="1" applyAlignment="1" quotePrefix="1">
      <alignment horizontal="center"/>
    </xf>
    <xf numFmtId="0" fontId="3" fillId="3" borderId="13" xfId="0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0" fontId="0" fillId="4" borderId="0" xfId="0" applyFill="1" applyAlignment="1" quotePrefix="1">
      <alignment horizontal="center"/>
    </xf>
    <xf numFmtId="3" fontId="0" fillId="4" borderId="16" xfId="0" applyNumberFormat="1" applyFill="1" applyBorder="1" applyAlignment="1" quotePrefix="1">
      <alignment horizontal="center"/>
    </xf>
    <xf numFmtId="0" fontId="3" fillId="0" borderId="5" xfId="0" applyNumberFormat="1" applyFont="1" applyBorder="1" applyAlignment="1" quotePrefix="1">
      <alignment horizontal="center"/>
    </xf>
    <xf numFmtId="0" fontId="3" fillId="0" borderId="5" xfId="0" applyFont="1" applyFill="1" applyBorder="1" applyAlignment="1">
      <alignment horizontal="center"/>
    </xf>
    <xf numFmtId="3" fontId="0" fillId="3" borderId="16" xfId="0" applyNumberForma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2" xfId="0" applyNumberFormat="1" applyFont="1" applyBorder="1" applyAlignment="1" quotePrefix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NumberFormat="1" applyFont="1" applyBorder="1" applyAlignment="1" quotePrefix="1">
      <alignment horizontal="center"/>
    </xf>
    <xf numFmtId="0" fontId="3" fillId="0" borderId="18" xfId="0" applyNumberFormat="1" applyFont="1" applyBorder="1" applyAlignment="1" quotePrefix="1">
      <alignment horizontal="center"/>
    </xf>
    <xf numFmtId="3" fontId="3" fillId="0" borderId="5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4" borderId="2" xfId="0" applyNumberFormat="1" applyFont="1" applyFill="1" applyBorder="1" applyAlignment="1" quotePrefix="1">
      <alignment horizontal="center"/>
    </xf>
    <xf numFmtId="3" fontId="3" fillId="4" borderId="5" xfId="0" applyNumberFormat="1" applyFont="1" applyFill="1" applyBorder="1" applyAlignment="1" quotePrefix="1">
      <alignment horizontal="center"/>
    </xf>
    <xf numFmtId="3" fontId="3" fillId="2" borderId="2" xfId="0" applyNumberFormat="1" applyFont="1" applyFill="1" applyBorder="1" applyAlignment="1">
      <alignment/>
    </xf>
    <xf numFmtId="175" fontId="3" fillId="2" borderId="5" xfId="0" applyNumberFormat="1" applyFont="1" applyFill="1" applyBorder="1" applyAlignment="1">
      <alignment/>
    </xf>
    <xf numFmtId="0" fontId="3" fillId="4" borderId="13" xfId="0" applyFont="1" applyFill="1" applyBorder="1" applyAlignment="1" quotePrefix="1">
      <alignment horizontal="center"/>
    </xf>
    <xf numFmtId="1" fontId="3" fillId="0" borderId="2" xfId="0" applyNumberFormat="1" applyFont="1" applyBorder="1" applyAlignment="1">
      <alignment/>
    </xf>
    <xf numFmtId="0" fontId="3" fillId="4" borderId="0" xfId="0" applyFont="1" applyFill="1" applyAlignment="1" quotePrefix="1">
      <alignment horizontal="center"/>
    </xf>
    <xf numFmtId="3" fontId="3" fillId="0" borderId="19" xfId="0" applyNumberFormat="1" applyFont="1" applyBorder="1" applyAlignment="1">
      <alignment/>
    </xf>
    <xf numFmtId="3" fontId="3" fillId="2" borderId="20" xfId="0" applyNumberFormat="1" applyFont="1" applyFill="1" applyBorder="1" applyAlignment="1">
      <alignment/>
    </xf>
    <xf numFmtId="175" fontId="3" fillId="2" borderId="19" xfId="0" applyNumberFormat="1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0" xfId="0" applyFont="1" applyFill="1" applyAlignment="1">
      <alignment/>
    </xf>
    <xf numFmtId="3" fontId="3" fillId="3" borderId="16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0" fillId="3" borderId="2" xfId="0" applyFill="1" applyBorder="1" applyAlignment="1">
      <alignment/>
    </xf>
    <xf numFmtId="175" fontId="0" fillId="2" borderId="21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3" borderId="13" xfId="0" applyFont="1" applyFill="1" applyBorder="1" applyAlignment="1" quotePrefix="1">
      <alignment horizontal="right"/>
    </xf>
    <xf numFmtId="3" fontId="3" fillId="3" borderId="2" xfId="0" applyNumberFormat="1" applyFont="1" applyFill="1" applyBorder="1" applyAlignment="1" quotePrefix="1">
      <alignment horizontal="right"/>
    </xf>
    <xf numFmtId="1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 quotePrefix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5" xfId="0" applyNumberFormat="1" applyFont="1" applyFill="1" applyBorder="1" applyAlignment="1" quotePrefix="1">
      <alignment horizontal="center"/>
    </xf>
    <xf numFmtId="186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" borderId="23" xfId="0" applyFill="1" applyBorder="1" applyAlignment="1">
      <alignment/>
    </xf>
    <xf numFmtId="1" fontId="3" fillId="0" borderId="3" xfId="0" applyNumberFormat="1" applyFont="1" applyFill="1" applyBorder="1" applyAlignment="1">
      <alignment/>
    </xf>
    <xf numFmtId="3" fontId="0" fillId="0" borderId="13" xfId="0" applyNumberFormat="1" applyFont="1" applyBorder="1" applyAlignment="1" quotePrefix="1">
      <alignment/>
    </xf>
    <xf numFmtId="3" fontId="3" fillId="0" borderId="13" xfId="0" applyNumberFormat="1" applyFont="1" applyBorder="1" applyAlignment="1" quotePrefix="1">
      <alignment/>
    </xf>
    <xf numFmtId="0" fontId="3" fillId="0" borderId="13" xfId="0" applyNumberFormat="1" applyFont="1" applyFill="1" applyBorder="1" applyAlignment="1" quotePrefix="1">
      <alignment/>
    </xf>
    <xf numFmtId="0" fontId="3" fillId="0" borderId="13" xfId="0" applyNumberFormat="1" applyFont="1" applyBorder="1" applyAlignment="1" quotePrefix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 quotePrefix="1">
      <alignment/>
    </xf>
    <xf numFmtId="0" fontId="3" fillId="0" borderId="21" xfId="0" applyNumberFormat="1" applyFont="1" applyBorder="1" applyAlignment="1" quotePrefix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/>
    </xf>
    <xf numFmtId="0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0" fillId="0" borderId="27" xfId="0" applyNumberFormat="1" applyBorder="1" applyAlignment="1">
      <alignment/>
    </xf>
    <xf numFmtId="3" fontId="0" fillId="0" borderId="1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0" fontId="0" fillId="3" borderId="13" xfId="0" applyFont="1" applyFill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0" fillId="3" borderId="13" xfId="0" applyFont="1" applyFill="1" applyBorder="1" applyAlignment="1" quotePrefix="1">
      <alignment horizontal="right"/>
    </xf>
    <xf numFmtId="3" fontId="0" fillId="3" borderId="2" xfId="0" applyNumberFormat="1" applyFont="1" applyFill="1" applyBorder="1" applyAlignment="1" quotePrefix="1">
      <alignment horizontal="right"/>
    </xf>
    <xf numFmtId="3" fontId="0" fillId="3" borderId="2" xfId="0" applyNumberFormat="1" applyFont="1" applyFill="1" applyBorder="1" applyAlignment="1">
      <alignment/>
    </xf>
    <xf numFmtId="0" fontId="0" fillId="0" borderId="29" xfId="0" applyNumberFormat="1" applyBorder="1" applyAlignment="1">
      <alignment/>
    </xf>
    <xf numFmtId="0" fontId="9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SPAs database - JUNE 2008</a:t>
            </a:r>
          </a:p>
        </c:rich>
      </c:tx>
      <c:layout>
        <c:manualLayout>
          <c:xMode val="factor"/>
          <c:yMode val="factor"/>
          <c:x val="0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5"/>
          <c:w val="0.94475"/>
          <c:h val="0.8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SPA!$H$3:$H$3</c:f>
              <c:strCache>
                <c:ptCount val="1"/>
                <c:pt idx="0">
                  <c:v>% Terrestrial (1)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SPA!$L$4:$L$30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SPA!$H$4:$H$30</c:f>
              <c:numCache>
                <c:ptCount val="27"/>
                <c:pt idx="0">
                  <c:v>11.619797875004473</c:v>
                </c:pt>
                <c:pt idx="1">
                  <c:v>9.716390133647788</c:v>
                </c:pt>
                <c:pt idx="2">
                  <c:v>20.446407899541054</c:v>
                </c:pt>
                <c:pt idx="3">
                  <c:v>13.377384937238492</c:v>
                </c:pt>
                <c:pt idx="4">
                  <c:v>12.240345663530546</c:v>
                </c:pt>
                <c:pt idx="5">
                  <c:v>8.93068092770656</c:v>
                </c:pt>
                <c:pt idx="6">
                  <c:v>5.88471656649572</c:v>
                </c:pt>
                <c:pt idx="7">
                  <c:v>13.129016665192585</c:v>
                </c:pt>
                <c:pt idx="8">
                  <c:v>19.143307368923598</c:v>
                </c:pt>
                <c:pt idx="9">
                  <c:v>7.473607830960091</c:v>
                </c:pt>
                <c:pt idx="10">
                  <c:v>7.817550037145479</c:v>
                </c:pt>
                <c:pt idx="11">
                  <c:v>12.268880015967817</c:v>
                </c:pt>
                <c:pt idx="12">
                  <c:v>14.531998280124691</c:v>
                </c:pt>
                <c:pt idx="13">
                  <c:v>2.8520421969265795</c:v>
                </c:pt>
                <c:pt idx="14">
                  <c:v>13.642310998131638</c:v>
                </c:pt>
                <c:pt idx="15">
                  <c:v>8.061281450513775</c:v>
                </c:pt>
                <c:pt idx="16">
                  <c:v>5.353565652676164</c:v>
                </c:pt>
                <c:pt idx="17">
                  <c:v>9.67058059421883</c:v>
                </c:pt>
                <c:pt idx="18">
                  <c:v>4.538670886075949</c:v>
                </c:pt>
                <c:pt idx="19">
                  <c:v>12.596395992871937</c:v>
                </c:pt>
                <c:pt idx="20">
                  <c:v>14.053763372083727</c:v>
                </c:pt>
                <c:pt idx="21">
                  <c:v>10.147114079791283</c:v>
                </c:pt>
                <c:pt idx="23">
                  <c:v>6.228268798931698</c:v>
                </c:pt>
                <c:pt idx="24">
                  <c:v>22.95200720934248</c:v>
                </c:pt>
                <c:pt idx="25">
                  <c:v>25.050979608967143</c:v>
                </c:pt>
                <c:pt idx="26">
                  <c:v>6.162363794175312</c:v>
                </c:pt>
              </c:numCache>
            </c:numRef>
          </c:val>
        </c:ser>
        <c:gapWidth val="60"/>
        <c:axId val="21449326"/>
        <c:axId val="58826207"/>
      </c:barChart>
      <c:barChart>
        <c:barDir val="col"/>
        <c:grouping val="clustered"/>
        <c:varyColors val="0"/>
        <c:ser>
          <c:idx val="0"/>
          <c:order val="1"/>
          <c:tx>
            <c:strRef>
              <c:f>SPA!$K$3:$K$3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SPA!$L$4:$L$30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SPA!$K$4:$K$30</c:f>
              <c:numCache>
                <c:ptCount val="27"/>
                <c:pt idx="0">
                  <c:v>0</c:v>
                </c:pt>
                <c:pt idx="1">
                  <c:v>315.404</c:v>
                </c:pt>
                <c:pt idx="2">
                  <c:v>539.4192621400001</c:v>
                </c:pt>
                <c:pt idx="3">
                  <c:v>20.773200000000003</c:v>
                </c:pt>
                <c:pt idx="4">
                  <c:v>0</c:v>
                </c:pt>
                <c:pt idx="5">
                  <c:v>16216.4647</c:v>
                </c:pt>
                <c:pt idx="6">
                  <c:v>12173.03909</c:v>
                </c:pt>
                <c:pt idx="7">
                  <c:v>6654.097823000001</c:v>
                </c:pt>
                <c:pt idx="8">
                  <c:v>634.4861970000001</c:v>
                </c:pt>
                <c:pt idx="9">
                  <c:v>5566.5948</c:v>
                </c:pt>
                <c:pt idx="10">
                  <c:v>3260.3531</c:v>
                </c:pt>
                <c:pt idx="11">
                  <c:v>567.1411849945669</c:v>
                </c:pt>
                <c:pt idx="12">
                  <c:v>0</c:v>
                </c:pt>
                <c:pt idx="13">
                  <c:v>810.385944</c:v>
                </c:pt>
                <c:pt idx="14">
                  <c:v>2718.5083</c:v>
                </c:pt>
                <c:pt idx="15">
                  <c:v>170.967</c:v>
                </c:pt>
                <c:pt idx="16">
                  <c:v>0</c:v>
                </c:pt>
                <c:pt idx="17">
                  <c:v>519.5687</c:v>
                </c:pt>
                <c:pt idx="18">
                  <c:v>0</c:v>
                </c:pt>
                <c:pt idx="19">
                  <c:v>4894.5406</c:v>
                </c:pt>
                <c:pt idx="20">
                  <c:v>6462.6230000000005</c:v>
                </c:pt>
                <c:pt idx="21">
                  <c:v>622.110358</c:v>
                </c:pt>
                <c:pt idx="22">
                  <c:v>0</c:v>
                </c:pt>
                <c:pt idx="23">
                  <c:v>3033.493930000001</c:v>
                </c:pt>
                <c:pt idx="24">
                  <c:v>2.85586845</c:v>
                </c:pt>
                <c:pt idx="25">
                  <c:v>0</c:v>
                </c:pt>
                <c:pt idx="26">
                  <c:v>901.1478591</c:v>
                </c:pt>
              </c:numCache>
            </c:numRef>
          </c:val>
        </c:ser>
        <c:gapWidth val="250"/>
        <c:axId val="59673816"/>
        <c:axId val="193433"/>
      </c:barChart>
      <c:catAx>
        <c:axId val="21449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826207"/>
        <c:crosses val="autoZero"/>
        <c:auto val="0"/>
        <c:lblOffset val="100"/>
        <c:tickLblSkip val="1"/>
        <c:noMultiLvlLbl val="0"/>
      </c:catAx>
      <c:valAx>
        <c:axId val="58826207"/>
        <c:scaling>
          <c:orientation val="minMax"/>
          <c:max val="3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449326"/>
        <c:crossesAt val="1"/>
        <c:crossBetween val="between"/>
        <c:dispUnits/>
        <c:minorUnit val="1"/>
      </c:valAx>
      <c:catAx>
        <c:axId val="596738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3433"/>
        <c:crosses val="autoZero"/>
        <c:auto val="0"/>
        <c:lblOffset val="100"/>
        <c:noMultiLvlLbl val="0"/>
      </c:catAx>
      <c:valAx>
        <c:axId val="19343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673816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215"/>
          <c:y val="0.016"/>
          <c:w val="0.165"/>
          <c:h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9153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60" workbookViewId="0" topLeftCell="A1">
      <selection activeCell="E48" sqref="E48"/>
    </sheetView>
  </sheetViews>
  <sheetFormatPr defaultColWidth="9.140625" defaultRowHeight="12.75"/>
  <cols>
    <col min="1" max="1" width="5.421875" style="12" customWidth="1"/>
    <col min="2" max="2" width="11.421875" style="0" customWidth="1"/>
    <col min="3" max="3" width="8.28125" style="12" customWidth="1"/>
    <col min="4" max="7" width="12.7109375" style="0" customWidth="1"/>
    <col min="8" max="8" width="10.00390625" style="0" customWidth="1"/>
    <col min="9" max="9" width="11.57421875" style="0" customWidth="1"/>
    <col min="10" max="11" width="12.7109375" style="0" customWidth="1"/>
    <col min="12" max="12" width="5.421875" style="0" customWidth="1"/>
    <col min="13" max="16384" width="11.421875" style="0" customWidth="1"/>
  </cols>
  <sheetData>
    <row r="1" spans="1:10" ht="18">
      <c r="A1" s="72" t="s">
        <v>26</v>
      </c>
      <c r="G1" s="1"/>
      <c r="J1" s="1" t="s">
        <v>45</v>
      </c>
    </row>
    <row r="2" ht="13.5" thickBot="1"/>
    <row r="3" spans="1:12" ht="51">
      <c r="A3" s="13" t="s">
        <v>0</v>
      </c>
      <c r="B3" s="94" t="s">
        <v>1</v>
      </c>
      <c r="C3" s="14" t="s">
        <v>2</v>
      </c>
      <c r="D3" s="15" t="s">
        <v>3</v>
      </c>
      <c r="E3" s="16" t="s">
        <v>4</v>
      </c>
      <c r="F3" s="17" t="s">
        <v>5</v>
      </c>
      <c r="G3" s="18" t="s">
        <v>6</v>
      </c>
      <c r="H3" s="19" t="s">
        <v>7</v>
      </c>
      <c r="I3" s="20" t="s">
        <v>8</v>
      </c>
      <c r="J3" s="21" t="s">
        <v>9</v>
      </c>
      <c r="K3" s="22" t="s">
        <v>10</v>
      </c>
      <c r="L3" s="23" t="s">
        <v>0</v>
      </c>
    </row>
    <row r="4" spans="1:12" ht="12.75">
      <c r="A4" s="37" t="s">
        <v>11</v>
      </c>
      <c r="B4" s="87">
        <v>83859</v>
      </c>
      <c r="C4" s="95">
        <v>98</v>
      </c>
      <c r="D4" s="100">
        <v>974424.63</v>
      </c>
      <c r="E4" s="32">
        <f aca="true" t="shared" si="0" ref="E4:E30">D4/100</f>
        <v>9744.2463</v>
      </c>
      <c r="F4" s="2">
        <f>+D4-J4</f>
        <v>974424.63</v>
      </c>
      <c r="G4" s="8">
        <f>F4/100</f>
        <v>9744.2463</v>
      </c>
      <c r="H4" s="34">
        <f aca="true" t="shared" si="1" ref="H4:H30">+(F4/100)/B4*100</f>
        <v>11.619797875004473</v>
      </c>
      <c r="I4" s="43"/>
      <c r="J4" s="44"/>
      <c r="K4" s="40" t="s">
        <v>30</v>
      </c>
      <c r="L4" s="24" t="s">
        <v>11</v>
      </c>
    </row>
    <row r="5" spans="1:12" ht="12.75">
      <c r="A5" s="36" t="s">
        <v>12</v>
      </c>
      <c r="B5" s="87">
        <v>30528</v>
      </c>
      <c r="C5" s="108">
        <v>234</v>
      </c>
      <c r="D5">
        <v>328162.3579999997</v>
      </c>
      <c r="E5" s="32">
        <f t="shared" si="0"/>
        <v>3281.623579999997</v>
      </c>
      <c r="F5" s="2">
        <f aca="true" t="shared" si="2" ref="F5:F29">+D5-J5</f>
        <v>296621.9579999997</v>
      </c>
      <c r="G5" s="8">
        <f aca="true" t="shared" si="3" ref="G5:G30">F5/100</f>
        <v>2966.2195799999968</v>
      </c>
      <c r="H5" s="34">
        <f t="shared" si="1"/>
        <v>9.716390133647788</v>
      </c>
      <c r="I5" s="102">
        <v>4</v>
      </c>
      <c r="J5" s="3">
        <v>31540.4</v>
      </c>
      <c r="K5" s="9">
        <f>+J5/100</f>
        <v>315.404</v>
      </c>
      <c r="L5" s="24" t="s">
        <v>12</v>
      </c>
    </row>
    <row r="6" spans="1:12" ht="12.75">
      <c r="A6" s="36" t="s">
        <v>44</v>
      </c>
      <c r="B6" s="88">
        <v>110910</v>
      </c>
      <c r="C6" s="108">
        <v>114</v>
      </c>
      <c r="D6">
        <v>2321653.0263520987</v>
      </c>
      <c r="E6" s="32">
        <f t="shared" si="0"/>
        <v>23216.53026352099</v>
      </c>
      <c r="F6" s="2">
        <f>+D6-J6</f>
        <v>2267711.1001380985</v>
      </c>
      <c r="G6" s="8">
        <f t="shared" si="3"/>
        <v>22677.111001380985</v>
      </c>
      <c r="H6" s="34">
        <f>+(F6/100)/B6*100</f>
        <v>20.446407899541054</v>
      </c>
      <c r="I6" s="41">
        <v>14</v>
      </c>
      <c r="J6" s="42">
        <v>53941.926214000014</v>
      </c>
      <c r="K6" s="9">
        <f>+J6/100</f>
        <v>539.4192621400001</v>
      </c>
      <c r="L6" s="24" t="s">
        <v>44</v>
      </c>
    </row>
    <row r="7" spans="1:12" ht="14.25">
      <c r="A7" s="51" t="s">
        <v>41</v>
      </c>
      <c r="B7" s="89">
        <v>5736</v>
      </c>
      <c r="C7" s="96">
        <v>7</v>
      </c>
      <c r="D7" s="27">
        <v>78810</v>
      </c>
      <c r="E7" s="53">
        <f t="shared" si="0"/>
        <v>788.1</v>
      </c>
      <c r="F7" s="54">
        <f t="shared" si="2"/>
        <v>76732.68</v>
      </c>
      <c r="G7" s="58">
        <f t="shared" si="3"/>
        <v>767.3267999999999</v>
      </c>
      <c r="H7" s="59">
        <f t="shared" si="1"/>
        <v>13.377384937238492</v>
      </c>
      <c r="I7" s="41">
        <v>1</v>
      </c>
      <c r="J7" s="42">
        <v>2077.32</v>
      </c>
      <c r="K7" s="55">
        <f>J7/100</f>
        <v>20.773200000000003</v>
      </c>
      <c r="L7" s="49" t="s">
        <v>28</v>
      </c>
    </row>
    <row r="8" spans="1:12" ht="12.75">
      <c r="A8" s="51" t="s">
        <v>29</v>
      </c>
      <c r="B8" s="90">
        <v>78866</v>
      </c>
      <c r="C8" s="96">
        <v>38</v>
      </c>
      <c r="D8" s="27">
        <v>965347.1011</v>
      </c>
      <c r="E8" s="53">
        <f t="shared" si="0"/>
        <v>9653.471011</v>
      </c>
      <c r="F8" s="54">
        <f t="shared" si="2"/>
        <v>965347.1011</v>
      </c>
      <c r="G8" s="58">
        <f t="shared" si="3"/>
        <v>9653.471011</v>
      </c>
      <c r="H8" s="59">
        <f t="shared" si="1"/>
        <v>12.240345663530546</v>
      </c>
      <c r="I8" s="62"/>
      <c r="J8" s="56"/>
      <c r="K8" s="57" t="s">
        <v>30</v>
      </c>
      <c r="L8" s="78" t="s">
        <v>29</v>
      </c>
    </row>
    <row r="9" spans="1:12" ht="12.75">
      <c r="A9" s="36" t="s">
        <v>13</v>
      </c>
      <c r="B9" s="87">
        <v>357031</v>
      </c>
      <c r="C9" s="96">
        <v>568</v>
      </c>
      <c r="D9" s="27">
        <v>4810176.4123</v>
      </c>
      <c r="E9" s="32">
        <f t="shared" si="0"/>
        <v>48101.764123</v>
      </c>
      <c r="F9" s="2">
        <f t="shared" si="2"/>
        <v>3188529.9423</v>
      </c>
      <c r="G9" s="8">
        <f t="shared" si="3"/>
        <v>31885.299423000004</v>
      </c>
      <c r="H9" s="34">
        <f t="shared" si="1"/>
        <v>8.93068092770656</v>
      </c>
      <c r="I9" s="25">
        <v>14</v>
      </c>
      <c r="J9" s="3">
        <v>1621646.47</v>
      </c>
      <c r="K9" s="9">
        <f>+J9/100</f>
        <v>16216.4647</v>
      </c>
      <c r="L9" s="77" t="s">
        <v>13</v>
      </c>
    </row>
    <row r="10" spans="1:12" ht="12.75">
      <c r="A10" s="36" t="s">
        <v>14</v>
      </c>
      <c r="B10" s="87">
        <v>43093</v>
      </c>
      <c r="C10" s="96">
        <v>113</v>
      </c>
      <c r="D10" s="27">
        <v>1470894</v>
      </c>
      <c r="E10" s="32">
        <f t="shared" si="0"/>
        <v>14708.94</v>
      </c>
      <c r="F10" s="2">
        <f t="shared" si="2"/>
        <v>253590.09100000001</v>
      </c>
      <c r="G10" s="8">
        <f t="shared" si="3"/>
        <v>2535.9009100000003</v>
      </c>
      <c r="H10" s="34">
        <f t="shared" si="1"/>
        <v>5.88471656649572</v>
      </c>
      <c r="I10" s="85">
        <v>59</v>
      </c>
      <c r="J10" s="31">
        <v>1217303.909</v>
      </c>
      <c r="K10" s="9">
        <f>+J10/100</f>
        <v>12173.03909</v>
      </c>
      <c r="L10" s="24" t="s">
        <v>14</v>
      </c>
    </row>
    <row r="11" spans="1:12" ht="12.75">
      <c r="A11" s="51" t="s">
        <v>31</v>
      </c>
      <c r="B11" s="90">
        <v>45226</v>
      </c>
      <c r="C11" s="96">
        <v>67</v>
      </c>
      <c r="D11" s="27">
        <v>1259182.69</v>
      </c>
      <c r="E11" s="53">
        <f t="shared" si="0"/>
        <v>12591.8269</v>
      </c>
      <c r="F11" s="54">
        <f t="shared" si="2"/>
        <v>593772.9076999999</v>
      </c>
      <c r="G11" s="58">
        <f t="shared" si="3"/>
        <v>5937.729076999999</v>
      </c>
      <c r="H11" s="59">
        <f t="shared" si="1"/>
        <v>13.129016665192585</v>
      </c>
      <c r="I11" s="41">
        <v>26</v>
      </c>
      <c r="J11" s="42">
        <v>665409.7823000001</v>
      </c>
      <c r="K11" s="55">
        <f>J11/100</f>
        <v>6654.097823000001</v>
      </c>
      <c r="L11" s="78" t="s">
        <v>31</v>
      </c>
    </row>
    <row r="12" spans="1:12" ht="12.75">
      <c r="A12" s="36" t="s">
        <v>15</v>
      </c>
      <c r="B12" s="87">
        <v>504782</v>
      </c>
      <c r="C12" s="108">
        <v>565</v>
      </c>
      <c r="D12">
        <v>9726645.59999999</v>
      </c>
      <c r="E12" s="32">
        <f t="shared" si="0"/>
        <v>97266.4559999999</v>
      </c>
      <c r="F12" s="2">
        <f t="shared" si="2"/>
        <v>9663196.98029999</v>
      </c>
      <c r="G12" s="8">
        <f t="shared" si="3"/>
        <v>96631.96980299991</v>
      </c>
      <c r="H12" s="34">
        <f t="shared" si="1"/>
        <v>19.143307368923598</v>
      </c>
      <c r="I12" s="25">
        <v>23</v>
      </c>
      <c r="J12" s="3">
        <v>63448.6197</v>
      </c>
      <c r="K12" s="9">
        <f>+J12/100</f>
        <v>634.4861970000001</v>
      </c>
      <c r="L12" s="77" t="s">
        <v>15</v>
      </c>
    </row>
    <row r="13" spans="1:12" ht="12.75">
      <c r="A13" s="36" t="s">
        <v>16</v>
      </c>
      <c r="B13" s="91">
        <v>338145</v>
      </c>
      <c r="C13" s="96">
        <v>468</v>
      </c>
      <c r="D13" s="27">
        <v>3083822.6</v>
      </c>
      <c r="E13" s="32">
        <f t="shared" si="0"/>
        <v>30838.226000000002</v>
      </c>
      <c r="F13" s="2">
        <f t="shared" si="2"/>
        <v>2527163.12</v>
      </c>
      <c r="G13" s="8">
        <f t="shared" si="3"/>
        <v>25271.6312</v>
      </c>
      <c r="H13" s="34">
        <f t="shared" si="1"/>
        <v>7.473607830960091</v>
      </c>
      <c r="I13" s="25">
        <v>66</v>
      </c>
      <c r="J13" s="3">
        <v>556659.48</v>
      </c>
      <c r="K13" s="9">
        <f>+J13/100</f>
        <v>5566.5948</v>
      </c>
      <c r="L13" s="24" t="s">
        <v>16</v>
      </c>
    </row>
    <row r="14" spans="1:12" ht="12.75">
      <c r="A14" s="36" t="s">
        <v>17</v>
      </c>
      <c r="B14" s="87">
        <v>549192</v>
      </c>
      <c r="C14" s="108">
        <v>371</v>
      </c>
      <c r="D14">
        <v>4619371.25</v>
      </c>
      <c r="E14" s="32">
        <f t="shared" si="0"/>
        <v>46193.7125</v>
      </c>
      <c r="F14" s="2">
        <f t="shared" si="2"/>
        <v>4293335.94</v>
      </c>
      <c r="G14" s="8">
        <f t="shared" si="3"/>
        <v>42933.3594</v>
      </c>
      <c r="H14" s="35">
        <f t="shared" si="1"/>
        <v>7.817550037145479</v>
      </c>
      <c r="I14" s="25">
        <v>62</v>
      </c>
      <c r="J14" s="31">
        <v>326035.31</v>
      </c>
      <c r="K14" s="9">
        <f>+J14/100</f>
        <v>3260.3531</v>
      </c>
      <c r="L14" s="77" t="s">
        <v>17</v>
      </c>
    </row>
    <row r="15" spans="1:12" ht="12.75">
      <c r="A15" s="36" t="s">
        <v>46</v>
      </c>
      <c r="B15" s="87">
        <v>131940</v>
      </c>
      <c r="C15" s="96">
        <v>163</v>
      </c>
      <c r="D15" s="27">
        <v>1675470.1478062503</v>
      </c>
      <c r="E15" s="32">
        <f t="shared" si="0"/>
        <v>16754.701478062503</v>
      </c>
      <c r="F15" s="2">
        <f t="shared" si="2"/>
        <v>1618756.0293067936</v>
      </c>
      <c r="G15" s="8">
        <f t="shared" si="3"/>
        <v>16187.560293067936</v>
      </c>
      <c r="H15" s="71">
        <f t="shared" si="1"/>
        <v>12.268880015967817</v>
      </c>
      <c r="I15" s="70">
        <v>16</v>
      </c>
      <c r="J15" s="47">
        <v>56714.11849945669</v>
      </c>
      <c r="K15" s="9">
        <f>+J15/100</f>
        <v>567.1411849945669</v>
      </c>
      <c r="L15" s="24" t="s">
        <v>46</v>
      </c>
    </row>
    <row r="16" spans="1:12" ht="12.75">
      <c r="A16" s="51" t="s">
        <v>32</v>
      </c>
      <c r="B16" s="90">
        <v>93030</v>
      </c>
      <c r="C16" s="96">
        <v>55</v>
      </c>
      <c r="D16" s="27">
        <v>1351911.8</v>
      </c>
      <c r="E16" s="53">
        <f t="shared" si="0"/>
        <v>13519.118</v>
      </c>
      <c r="F16" s="54">
        <f t="shared" si="2"/>
        <v>1351911.8</v>
      </c>
      <c r="G16" s="58">
        <f t="shared" si="3"/>
        <v>13519.118</v>
      </c>
      <c r="H16" s="59">
        <f t="shared" si="1"/>
        <v>14.531998280124691</v>
      </c>
      <c r="I16" s="60"/>
      <c r="J16" s="56"/>
      <c r="K16" s="57" t="s">
        <v>30</v>
      </c>
      <c r="L16" s="78" t="s">
        <v>32</v>
      </c>
    </row>
    <row r="17" spans="1:12" ht="12.75">
      <c r="A17" s="36" t="s">
        <v>18</v>
      </c>
      <c r="B17" s="87">
        <v>70280</v>
      </c>
      <c r="C17" s="96">
        <v>131</v>
      </c>
      <c r="D17" s="27">
        <v>281480.12</v>
      </c>
      <c r="E17" s="32">
        <f t="shared" si="0"/>
        <v>2814.8012</v>
      </c>
      <c r="F17" s="2">
        <f t="shared" si="2"/>
        <v>200441.5256</v>
      </c>
      <c r="G17" s="8">
        <f t="shared" si="3"/>
        <v>2004.415256</v>
      </c>
      <c r="H17" s="34">
        <f t="shared" si="1"/>
        <v>2.8520421969265795</v>
      </c>
      <c r="I17" s="25">
        <v>66</v>
      </c>
      <c r="J17" s="3">
        <v>81038.5944</v>
      </c>
      <c r="K17" s="9">
        <f>+J17/100</f>
        <v>810.385944</v>
      </c>
      <c r="L17" s="24" t="s">
        <v>18</v>
      </c>
    </row>
    <row r="18" spans="1:12" ht="12.75">
      <c r="A18" s="36" t="s">
        <v>19</v>
      </c>
      <c r="B18" s="87">
        <v>301333</v>
      </c>
      <c r="C18" s="108">
        <v>594</v>
      </c>
      <c r="D18">
        <v>4382729.33</v>
      </c>
      <c r="E18" s="32">
        <f t="shared" si="0"/>
        <v>43827.2933</v>
      </c>
      <c r="F18" s="2">
        <f t="shared" si="2"/>
        <v>4110878.5</v>
      </c>
      <c r="G18" s="8">
        <f t="shared" si="3"/>
        <v>41108.785</v>
      </c>
      <c r="H18" s="34">
        <f>+(F18/100)/B18*100</f>
        <v>13.642310998131638</v>
      </c>
      <c r="I18" s="26">
        <v>42</v>
      </c>
      <c r="J18" s="3">
        <v>271850.83</v>
      </c>
      <c r="K18" s="9">
        <f>+J18/100</f>
        <v>2718.5083</v>
      </c>
      <c r="L18" s="24" t="s">
        <v>19</v>
      </c>
    </row>
    <row r="19" spans="1:12" ht="12.75">
      <c r="A19" s="52" t="s">
        <v>33</v>
      </c>
      <c r="B19" s="90">
        <v>65301</v>
      </c>
      <c r="C19" s="96">
        <v>77</v>
      </c>
      <c r="D19" s="27">
        <v>543506.44</v>
      </c>
      <c r="E19" s="63">
        <f t="shared" si="0"/>
        <v>5435.064399999999</v>
      </c>
      <c r="F19" s="54">
        <f t="shared" si="2"/>
        <v>526409.74</v>
      </c>
      <c r="G19" s="64">
        <f t="shared" si="3"/>
        <v>5264.0974</v>
      </c>
      <c r="H19" s="65">
        <f t="shared" si="1"/>
        <v>8.061281450513775</v>
      </c>
      <c r="I19" s="66">
        <v>1</v>
      </c>
      <c r="J19" s="42">
        <v>17096.7</v>
      </c>
      <c r="K19" s="55">
        <f>J19/100</f>
        <v>170.967</v>
      </c>
      <c r="L19" s="79" t="s">
        <v>33</v>
      </c>
    </row>
    <row r="20" spans="1:12" ht="12.75">
      <c r="A20" s="46" t="s">
        <v>20</v>
      </c>
      <c r="B20" s="87">
        <v>2597</v>
      </c>
      <c r="C20" s="96">
        <v>12</v>
      </c>
      <c r="D20" s="27">
        <v>13903.21</v>
      </c>
      <c r="E20" s="32">
        <f t="shared" si="0"/>
        <v>139.03209999999999</v>
      </c>
      <c r="F20" s="2">
        <f t="shared" si="2"/>
        <v>13903.21</v>
      </c>
      <c r="G20" s="8">
        <f t="shared" si="3"/>
        <v>139.03209999999999</v>
      </c>
      <c r="H20" s="34">
        <f t="shared" si="1"/>
        <v>5.353565652676164</v>
      </c>
      <c r="I20" s="38"/>
      <c r="J20" s="39"/>
      <c r="K20" s="40" t="s">
        <v>30</v>
      </c>
      <c r="L20" s="48" t="s">
        <v>20</v>
      </c>
    </row>
    <row r="21" spans="1:12" ht="12.75">
      <c r="A21" s="45" t="s">
        <v>34</v>
      </c>
      <c r="B21" s="90">
        <v>64589</v>
      </c>
      <c r="C21" s="96">
        <v>98</v>
      </c>
      <c r="D21" s="27">
        <v>676570</v>
      </c>
      <c r="E21" s="53">
        <f t="shared" si="0"/>
        <v>6765.7</v>
      </c>
      <c r="F21" s="54">
        <f t="shared" si="2"/>
        <v>624613.13</v>
      </c>
      <c r="G21" s="58">
        <f t="shared" si="3"/>
        <v>6246.1313</v>
      </c>
      <c r="H21" s="59">
        <f t="shared" si="1"/>
        <v>9.67058059421883</v>
      </c>
      <c r="I21" s="67">
        <v>4</v>
      </c>
      <c r="J21" s="68">
        <v>51956.87</v>
      </c>
      <c r="K21" s="55">
        <f>J21/100</f>
        <v>519.5687</v>
      </c>
      <c r="L21" s="80" t="s">
        <v>34</v>
      </c>
    </row>
    <row r="22" spans="1:12" ht="12.75">
      <c r="A22" s="45" t="s">
        <v>35</v>
      </c>
      <c r="B22" s="90">
        <v>316</v>
      </c>
      <c r="C22" s="96">
        <v>12</v>
      </c>
      <c r="D22" s="27">
        <v>1434.22</v>
      </c>
      <c r="E22" s="53">
        <f t="shared" si="0"/>
        <v>14.3422</v>
      </c>
      <c r="F22" s="54">
        <f t="shared" si="2"/>
        <v>1434.22</v>
      </c>
      <c r="G22" s="58">
        <f t="shared" si="3"/>
        <v>14.3422</v>
      </c>
      <c r="H22" s="59">
        <f t="shared" si="1"/>
        <v>4.538670886075949</v>
      </c>
      <c r="I22" s="74">
        <v>0</v>
      </c>
      <c r="J22" s="75">
        <v>0</v>
      </c>
      <c r="K22" s="55">
        <f>J22/100</f>
        <v>0</v>
      </c>
      <c r="L22" s="45" t="s">
        <v>35</v>
      </c>
    </row>
    <row r="23" spans="1:12" ht="12.75">
      <c r="A23" s="46" t="s">
        <v>21</v>
      </c>
      <c r="B23" s="87">
        <v>41526</v>
      </c>
      <c r="C23" s="108">
        <v>77</v>
      </c>
      <c r="D23">
        <v>1012532</v>
      </c>
      <c r="E23" s="32">
        <f t="shared" si="0"/>
        <v>10125.32</v>
      </c>
      <c r="F23" s="2">
        <f t="shared" si="2"/>
        <v>523077.94</v>
      </c>
      <c r="G23" s="8">
        <f t="shared" si="3"/>
        <v>5230.7794</v>
      </c>
      <c r="H23" s="34">
        <f t="shared" si="1"/>
        <v>12.596395992871937</v>
      </c>
      <c r="I23" s="105">
        <v>6</v>
      </c>
      <c r="J23" s="106">
        <v>489454.06</v>
      </c>
      <c r="K23" s="9">
        <f>+J23/100</f>
        <v>4894.5406</v>
      </c>
      <c r="L23" s="48" t="s">
        <v>21</v>
      </c>
    </row>
    <row r="24" spans="1:12" ht="12.75">
      <c r="A24" s="45" t="s">
        <v>36</v>
      </c>
      <c r="B24" s="90">
        <v>312685</v>
      </c>
      <c r="C24" s="108">
        <v>124</v>
      </c>
      <c r="D24">
        <v>5040663.3</v>
      </c>
      <c r="E24" s="53">
        <f t="shared" si="0"/>
        <v>50406.633</v>
      </c>
      <c r="F24" s="54">
        <f t="shared" si="2"/>
        <v>4394401</v>
      </c>
      <c r="G24" s="58">
        <f t="shared" si="3"/>
        <v>43944.01</v>
      </c>
      <c r="H24" s="59">
        <f t="shared" si="1"/>
        <v>14.053763372083727</v>
      </c>
      <c r="I24" s="67">
        <v>4</v>
      </c>
      <c r="J24" s="68">
        <v>646262.3</v>
      </c>
      <c r="K24" s="55">
        <f>J24/100</f>
        <v>6462.6230000000005</v>
      </c>
      <c r="L24" s="45" t="s">
        <v>36</v>
      </c>
    </row>
    <row r="25" spans="1:12" ht="12.75">
      <c r="A25" s="46" t="s">
        <v>22</v>
      </c>
      <c r="B25" s="87">
        <v>91990</v>
      </c>
      <c r="C25" s="96">
        <v>50</v>
      </c>
      <c r="D25" s="27">
        <v>995644.06</v>
      </c>
      <c r="E25" s="32">
        <f t="shared" si="0"/>
        <v>9956.4406</v>
      </c>
      <c r="F25" s="2">
        <f t="shared" si="2"/>
        <v>933433.0242000001</v>
      </c>
      <c r="G25" s="8">
        <f t="shared" si="3"/>
        <v>9334.330242000002</v>
      </c>
      <c r="H25" s="71">
        <f t="shared" si="1"/>
        <v>10.147114079791283</v>
      </c>
      <c r="I25" s="102">
        <v>10</v>
      </c>
      <c r="J25" s="107">
        <v>62211.0358</v>
      </c>
      <c r="K25" s="9">
        <f>+J25/100</f>
        <v>622.110358</v>
      </c>
      <c r="L25" s="48" t="s">
        <v>22</v>
      </c>
    </row>
    <row r="26" spans="1:12" ht="12.75">
      <c r="A26" s="46" t="s">
        <v>43</v>
      </c>
      <c r="B26" s="93">
        <v>238345</v>
      </c>
      <c r="C26" s="97">
        <v>108</v>
      </c>
      <c r="D26" s="61">
        <v>0</v>
      </c>
      <c r="E26" s="53"/>
      <c r="F26" s="54"/>
      <c r="G26" s="58"/>
      <c r="H26" s="59"/>
      <c r="I26" s="67">
        <v>1</v>
      </c>
      <c r="J26" s="42">
        <v>0</v>
      </c>
      <c r="K26" s="55">
        <f>J26/100</f>
        <v>0</v>
      </c>
      <c r="L26" s="48" t="s">
        <v>43</v>
      </c>
    </row>
    <row r="27" spans="1:12" ht="12.75">
      <c r="A27" s="46" t="s">
        <v>23</v>
      </c>
      <c r="B27" s="87">
        <v>414864</v>
      </c>
      <c r="C27" s="96">
        <v>530</v>
      </c>
      <c r="D27" s="27">
        <v>2887233.9</v>
      </c>
      <c r="E27" s="32">
        <f t="shared" si="0"/>
        <v>28872.339</v>
      </c>
      <c r="F27" s="2">
        <f t="shared" si="2"/>
        <v>2583884.5069999998</v>
      </c>
      <c r="G27" s="8">
        <f t="shared" si="3"/>
        <v>25838.845069999996</v>
      </c>
      <c r="H27" s="34">
        <f t="shared" si="1"/>
        <v>6.228268798931698</v>
      </c>
      <c r="I27" s="25">
        <v>107</v>
      </c>
      <c r="J27" s="3">
        <v>303349.3930000001</v>
      </c>
      <c r="K27" s="9">
        <f>+J27/100</f>
        <v>3033.493930000001</v>
      </c>
      <c r="L27" s="48" t="s">
        <v>23</v>
      </c>
    </row>
    <row r="28" spans="1:12" ht="12.75">
      <c r="A28" s="45" t="s">
        <v>37</v>
      </c>
      <c r="B28" s="90">
        <v>20273</v>
      </c>
      <c r="C28" s="96">
        <v>27</v>
      </c>
      <c r="D28" s="27">
        <v>465591.629</v>
      </c>
      <c r="E28" s="53">
        <f t="shared" si="0"/>
        <v>4655.91629</v>
      </c>
      <c r="F28" s="54">
        <f t="shared" si="2"/>
        <v>465306.04215500003</v>
      </c>
      <c r="G28" s="58">
        <f t="shared" si="3"/>
        <v>4653.060421550001</v>
      </c>
      <c r="H28" s="59">
        <f t="shared" si="1"/>
        <v>22.95200720934248</v>
      </c>
      <c r="I28" s="41">
        <v>1</v>
      </c>
      <c r="J28" s="42">
        <v>285.586845</v>
      </c>
      <c r="K28" s="55">
        <f>J28/100</f>
        <v>2.85586845</v>
      </c>
      <c r="L28" s="45" t="s">
        <v>37</v>
      </c>
    </row>
    <row r="29" spans="1:12" ht="12.75">
      <c r="A29" s="45" t="s">
        <v>38</v>
      </c>
      <c r="B29" s="90">
        <v>48845</v>
      </c>
      <c r="C29" s="96">
        <v>38</v>
      </c>
      <c r="D29" s="27">
        <v>1223615.0990000002</v>
      </c>
      <c r="E29" s="53">
        <f t="shared" si="0"/>
        <v>12236.150990000002</v>
      </c>
      <c r="F29" s="54">
        <f t="shared" si="2"/>
        <v>1223615.0990000002</v>
      </c>
      <c r="G29" s="58">
        <f t="shared" si="3"/>
        <v>12236.150990000002</v>
      </c>
      <c r="H29" s="59">
        <f t="shared" si="1"/>
        <v>25.050979608967143</v>
      </c>
      <c r="I29" s="60"/>
      <c r="J29" s="56"/>
      <c r="K29" s="57" t="s">
        <v>30</v>
      </c>
      <c r="L29" s="45" t="s">
        <v>38</v>
      </c>
    </row>
    <row r="30" spans="1:13" ht="13.5" thickBot="1">
      <c r="A30" s="50" t="s">
        <v>24</v>
      </c>
      <c r="B30" s="92">
        <v>244820</v>
      </c>
      <c r="C30" s="98">
        <v>265</v>
      </c>
      <c r="D30" s="101">
        <v>1598784.69</v>
      </c>
      <c r="E30" s="99">
        <f t="shared" si="0"/>
        <v>15987.846899999999</v>
      </c>
      <c r="F30" s="2">
        <f>+D30-J30</f>
        <v>1508669.9040899999</v>
      </c>
      <c r="G30" s="8">
        <f t="shared" si="3"/>
        <v>15086.699040899999</v>
      </c>
      <c r="H30" s="34">
        <f t="shared" si="1"/>
        <v>6.162363794175312</v>
      </c>
      <c r="I30" s="26">
        <v>4</v>
      </c>
      <c r="J30" s="47">
        <v>90114.78591</v>
      </c>
      <c r="K30" s="9">
        <f>+J30/100</f>
        <v>901.1478591</v>
      </c>
      <c r="L30" s="50" t="s">
        <v>24</v>
      </c>
      <c r="M30" s="109"/>
    </row>
    <row r="31" spans="1:12" ht="13.5" thickBot="1">
      <c r="A31" s="7" t="s">
        <v>25</v>
      </c>
      <c r="B31" s="28">
        <f>SUM(B4:B30)</f>
        <v>4290102</v>
      </c>
      <c r="C31" s="4">
        <f>SUM(C4:C30)</f>
        <v>5004</v>
      </c>
      <c r="D31" s="86">
        <f>SUM(D4:D30)</f>
        <v>51789559.61355833</v>
      </c>
      <c r="E31" s="10">
        <f>+D31/100</f>
        <v>517895.5961355833</v>
      </c>
      <c r="F31" s="5">
        <f>+D31-J31</f>
        <v>45181162.121889874</v>
      </c>
      <c r="G31" s="103">
        <f>F31/100</f>
        <v>451811.62121889874</v>
      </c>
      <c r="H31" s="29">
        <f>+(F31/100)/B31*100</f>
        <v>10.531489023312236</v>
      </c>
      <c r="I31" s="6">
        <f>SUM(I4:I30)</f>
        <v>531</v>
      </c>
      <c r="J31" s="6">
        <f>SUM(J4:J30)</f>
        <v>6608397.491668456</v>
      </c>
      <c r="K31" s="11">
        <f>+J31/100</f>
        <v>66083.97491668456</v>
      </c>
      <c r="L31" s="30" t="s">
        <v>25</v>
      </c>
    </row>
    <row r="32" spans="2:10" ht="12.75">
      <c r="B32" s="33"/>
      <c r="C32"/>
      <c r="E32" s="104"/>
      <c r="J32" s="76"/>
    </row>
    <row r="33" spans="3:10" ht="12.75">
      <c r="C33"/>
      <c r="H33" s="69"/>
      <c r="J33" s="33"/>
    </row>
    <row r="34" spans="1:7" ht="12.75">
      <c r="A34" s="73" t="s">
        <v>42</v>
      </c>
      <c r="F34" s="33"/>
      <c r="G34" s="33"/>
    </row>
    <row r="35" spans="1:10" ht="12.75">
      <c r="A35" t="s">
        <v>39</v>
      </c>
      <c r="B35" s="81"/>
      <c r="C35" s="82"/>
      <c r="D35" s="81"/>
      <c r="E35" s="81"/>
      <c r="F35" s="81"/>
      <c r="G35" s="81"/>
      <c r="H35" s="12"/>
      <c r="I35" s="83"/>
      <c r="J35" s="81"/>
    </row>
    <row r="36" spans="1:10" ht="12.75">
      <c r="A36" s="84" t="s">
        <v>40</v>
      </c>
      <c r="B36" s="81"/>
      <c r="C36" s="82"/>
      <c r="D36" s="81"/>
      <c r="E36" s="81"/>
      <c r="F36" s="81"/>
      <c r="G36" s="81"/>
      <c r="H36" s="12"/>
      <c r="I36" s="83"/>
      <c r="J36" s="81"/>
    </row>
    <row r="38" ht="12.75">
      <c r="C38"/>
    </row>
    <row r="45" ht="12.75">
      <c r="A45" s="12" t="s">
        <v>27</v>
      </c>
    </row>
  </sheetData>
  <printOptions/>
  <pageMargins left="0.75" right="0.75" top="1" bottom="0.83" header="0.4921259845" footer="0.4921259845"/>
  <pageSetup horizontalDpi="600" verticalDpi="600" orientation="landscape" paperSize="9" scale="94" r:id="rId1"/>
  <rowBreaks count="1" manualBreakCount="1">
    <brk id="36" max="255" man="1"/>
  </rowBreaks>
  <ignoredErrors>
    <ignoredError sqref="K23:K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4" sqref="A34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2005-04-06T09:43:17Z</cp:lastPrinted>
  <dcterms:created xsi:type="dcterms:W3CDTF">2004-06-30T13:52:48Z</dcterms:created>
  <dcterms:modified xsi:type="dcterms:W3CDTF">2010-11-26T09:57:48Z</dcterms:modified>
  <cp:category/>
  <cp:version/>
  <cp:contentType/>
  <cp:contentStatus/>
</cp:coreProperties>
</file>